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32" documentId="13_ncr:1_{F6CB121F-512D-4AA6-A0C1-0FB36C537598}" xr6:coauthVersionLast="47" xr6:coauthVersionMax="47" xr10:uidLastSave="{724B91EC-8B22-4D7B-BE6F-7E22D2CF699A}"/>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<sst xmlns="http://schemas.openxmlformats.org/spreadsheetml/2006/main" count="179033" uniqueCount="39109">
  <si>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</si>
  <si>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</si>
  <si>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</si>
  <si>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</si>
  <si>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</si>
  <si>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</si>
  <si>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</si>
  <si>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</si>
  <si>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</si>
  <si>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</si>
  <si>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</si>
  <si>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</si>
  <si>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</si>
  <si>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</si>
  <si>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</si>
  <si>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</si>
  <si>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</si>
  <si>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</si>
  <si>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</si>
  <si>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</si>
  <si>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</si>
  <si>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</si>
  <si>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</si>
  <si>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</si>
  <si>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</si>
  <si>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</si>
  <si>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</si>
  <si>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</si>
  <si>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</si>
  <si>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</si>
  <si>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</si>
  <si>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</si>
  <si>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</si>
  <si>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</si>
  <si>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</si>
  <si>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</si>
  <si>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</si>
  <si>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</si>
  <si>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</si>
  <si>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</si>
  <si>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</si>
  <si>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</si>
  <si>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</si>
  <si>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</si>
  <si>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</si>
  <si>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</si>
  <si>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</si>
  <si>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</si>
  <si>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</si>
  <si>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</si>
  <si>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</si>
  <si>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</si>
  <si>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</si>
  <si>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</si>
  <si>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</si>
  <si>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</si>
  <si>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</si>
  <si>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</si>
  <si>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</si>
  <si>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</si>
  <si>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</si>
  <si>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</si>
  <si>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</si>
  <si>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</si>
  <si>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</si>
  <si>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</si>
  <si>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</si>
  <si>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</si>
  <si>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</si>
  <si>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</si>
  <si>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</si>
  <si>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</si>
  <si>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</si>
  <si>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</si>
  <si>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</si>
  <si>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</si>
  <si>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</si>
  <si>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</si>
  <si>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</si>
  <si>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</si>
  <si>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</si>
  <si>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</si>
  <si>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</si>
  <si>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</si>
  <si>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</si>
  <si>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</si>
  <si>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</si>
  <si>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</si>
  <si>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</si>
  <si>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</si>
  <si>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</si>
  <si>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</si>
  <si>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</si>
  <si>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</si>
  <si>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</si>
  <si>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</si>
  <si>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</si>
  <si>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</si>
  <si>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</si>
  <si>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</si>
  <si>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</si>
  <si>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</si>
  <si>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</si>
  <si>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</si>
  <si>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</si>
  <si>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</si>
  <si>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</si>
  <si>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</si>
  <si>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</si>
  <si>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</si>
  <si>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</si>
  <si>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</si>
  <si>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</si>
  <si>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</si>
  <si>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</si>
  <si>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</si>
  <si>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</si>
  <si>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</si>
  <si>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</si>
  <si>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</si>
  <si>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</si>
  <si>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</si>
  <si>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</si>
  <si>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</si>
  <si>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</si>
  <si>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</si>
  <si>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</si>
  <si>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</si>
  <si>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</si>
  <si>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</si>
  <si>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</si>
  <si>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</si>
  <si>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</si>
  <si>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</si>
  <si>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</si>
  <si>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</si>
  <si>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</si>
  <si>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</si>
  <si>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</si>
  <si>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</si>
  <si>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</si>
  <si>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</si>
  <si>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</si>
  <si>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</si>
  <si>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</si>
  <si>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</si>
  <si>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</si>
  <si>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</si>
  <si>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</si>
  <si>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</si>
  <si>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</si>
  <si>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</si>
  <si>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</si>
  <si>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</si>
  <si>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</si>
  <si>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</si>
  <si>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</si>
  <si>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</si>
  <si>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</si>
  <si>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</si>
  <si>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</si>
  <si>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</si>
  <si>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</si>
  <si>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</si>
  <si>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</si>
  <si>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</si>
  <si>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</si>
  <si>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</si>
  <si>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</si>
  <si>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</si>
  <si>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</si>
  <si>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</si>
  <si>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</si>
  <si>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</si>
  <si>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</si>
  <si>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</si>
  <si>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</si>
  <si>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</si>
  <si>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</si>
  <si>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</si>
  <si>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</si>
  <si>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</si>
  <si>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</si>
  <si>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</si>
  <si>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</si>
  <si>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</si>
  <si>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</si>
  <si>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</si>
  <si>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</si>
  <si>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</si>
  <si>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</si>
  <si>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</si>
  <si>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</si>
  <si>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</si>
  <si>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</si>
  <si>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</si>
  <si>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</si>
  <si>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</si>
  <si>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</si>
  <si>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</si>
  <si>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</si>
  <si>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</si>
  <si>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</si>
  <si>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</si>
  <si>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</si>
  <si>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</si>
  <si>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</si>
  <si>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</si>
  <si>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</si>
  <si>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</si>
  <si>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</si>
  <si>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</si>
  <si>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</si>
  <si>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</si>
  <si>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</si>
  <si>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</si>
  <si>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</si>
  <si>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</si>
  <si>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</si>
  <si>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</si>
  <si>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</si>
  <si>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</si>
  <si>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</si>
  <si>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</si>
  <si>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</si>
  <si>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</si>
  <si>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</si>
  <si>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</si>
  <si>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</si>
  <si>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</si>
  <si>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</si>
  <si>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</si>
  <si>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</si>
  <si>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</si>
  <si>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</si>
  <si>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</si>
  <si>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</si>
  <si>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</si>
  <si>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</si>
  <si>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</si>
  <si>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</si>
  <si>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</si>
  <si>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</si>
  <si>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</si>
  <si>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</si>
  <si>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</si>
  <si>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</si>
  <si>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</si>
  <si>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</si>
  <si>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</si>
  <si>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</si>
  <si>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</si>
  <si>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</si>
  <si>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</si>
  <si>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</si>
  <si>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</si>
  <si>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</si>
  <si>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</si>
  <si>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</si>
  <si>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</si>
  <si>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</si>
  <si>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</si>
  <si>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</si>
  <si>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</si>
  <si>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</si>
  <si>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</si>
  <si>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</si>
  <si>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</si>
  <si>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</si>
  <si>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</si>
  <si>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</si>
  <si>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</si>
  <si>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</si>
  <si>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</si>
  <si>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</si>
  <si>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</si>
  <si>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</si>
  <si>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</si>
  <si>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</si>
  <si>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</si>
  <si>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</si>
  <si>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</si>
  <si>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</si>
  <si>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</si>
  <si>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</si>
  <si>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</si>
  <si>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</si>
  <si>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</si>
  <si>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</si>
  <si>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</si>
  <si>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</si>
  <si>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</si>
  <si>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</si>
  <si>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</si>
  <si>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</si>
  <si>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</si>
  <si>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</si>
  <si>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</si>
  <si>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</si>
  <si>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</si>
  <si>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</si>
  <si>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</si>
  <si>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</si>
  <si>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</si>
  <si>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</si>
  <si>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</si>
  <si>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</si>
  <si>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</si>
  <si>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</si>
  <si>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</si>
  <si>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</si>
  <si>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</si>
  <si>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</si>
  <si>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</si>
  <si>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</si>
  <si>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</si>
  <si>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</si>
  <si>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</si>
  <si>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</si>
  <si>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</si>
  <si>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</si>
  <si>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</si>
  <si>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</si>
  <si>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</si>
  <si>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</si>
  <si>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</si>
  <si>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</si>
  <si>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</si>
  <si>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</si>
  <si>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</si>
  <si>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</si>
  <si>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</si>
  <si>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</si>
  <si>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</si>
  <si>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</si>
  <si>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</si>
  <si>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</si>
  <si>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</si>
  <si>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</si>
  <si>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</si>
  <si>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</si>
  <si>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</si>
  <si>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</si>
  <si>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</si>
  <si>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</si>
  <si>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</si>
  <si>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</si>
  <si>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</si>
  <si>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</si>
  <si>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</si>
  <si>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</si>
  <si>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</si>
  <si>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</si>
  <si>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</si>
  <si>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</si>
  <si>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</si>
  <si>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</si>
  <si>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</si>
  <si>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</si>
  <si>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</si>
  <si>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</si>
  <si>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</si>
  <si>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</si>
  <si>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</si>
  <si>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</si>
  <si>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</si>
  <si>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</si>
  <si>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</si>
  <si>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</si>
  <si>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</si>
  <si>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</si>
  <si>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</si>
  <si>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</si>
  <si>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</si>
  <si>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</si>
  <si>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</si>
  <si>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</si>
  <si>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</si>
  <si>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</si>
  <si>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</si>
  <si>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</si>
  <si>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</si>
  <si>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</si>
  <si>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</si>
  <si>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</si>
  <si>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</si>
  <si>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</si>
  <si>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</si>
  <si>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</si>
  <si>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</si>
  <si>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</si>
  <si>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</si>
  <si>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</si>
  <si>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</si>
  <si>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</si>
  <si>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</si>
  <si>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</si>
  <si>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</si>
  <si>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</si>
  <si>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</si>
  <si>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</si>
  <si>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</si>
  <si>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</si>
  <si>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</si>
  <si>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</si>
  <si>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</si>
  <si>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</si>
  <si>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</si>
  <si>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</si>
  <si>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</si>
  <si>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</si>
  <si>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</si>
  <si>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</si>
  <si>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</si>
  <si>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</si>
  <si>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</si>
  <si>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</si>
  <si>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</si>
  <si>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</si>
  <si>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</si>
  <si>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</si>
  <si>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</si>
  <si>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</si>
  <si>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</si>
  <si>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</si>
  <si>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</si>
  <si>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</si>
  <si>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</si>
  <si>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</si>
  <si>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</si>
  <si>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</si>
  <si>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</si>
  <si>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</si>
  <si>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</si>
  <si>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</si>
  <si>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</si>
  <si>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</si>
  <si>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</si>
  <si>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</si>
  <si>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</si>
  <si>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</si>
  <si>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</si>
  <si>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</si>
  <si>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</si>
  <si>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</si>
  <si>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</si>
  <si>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</si>
  <si>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</si>
  <si>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</si>
  <si>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</si>
  <si>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</si>
  <si>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</si>
  <si>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</si>
  <si>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</si>
  <si>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</si>
  <si>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</si>
  <si>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</si>
  <si>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</si>
  <si>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</si>
  <si>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</si>
  <si>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</si>
  <si>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</si>
  <si>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</si>
  <si>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</si>
  <si>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</si>
  <si>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</si>
  <si>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</si>
  <si>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</si>
  <si>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</si>
  <si>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</si>
  <si>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</si>
  <si>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</si>
  <si>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</si>
  <si>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</si>
  <si>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</si>
  <si>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</si>
  <si>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</si>
  <si>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</si>
  <si>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</si>
  <si>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</si>
  <si>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</si>
  <si>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</si>
  <si>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</si>
  <si>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</si>
  <si>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</si>
  <si>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</si>
  <si>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</si>
  <si>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</si>
  <si>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</si>
  <si>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</si>
  <si>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</si>
  <si>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</si>
  <si>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</si>
  <si>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</si>
  <si>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</si>
  <si>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</si>
  <si>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</si>
  <si>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</si>
  <si>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</si>
  <si>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</si>
  <si>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</si>
  <si>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</si>
  <si>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</si>
  <si>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</si>
  <si>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</si>
  <si>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</si>
  <si>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</si>
  <si>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</si>
  <si>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</si>
  <si>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</si>
  <si>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</si>
  <si>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</si>
  <si>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</si>
  <si>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</si>
  <si>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</si>
  <si>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</si>
  <si>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</si>
  <si>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</si>
  <si>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</si>
  <si>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</si>
  <si>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</si>
  <si>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</si>
  <si>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</si>
  <si>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</si>
  <si>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</si>
  <si>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</si>
  <si>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</si>
  <si>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</si>
  <si>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</si>
  <si>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</si>
  <si>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</si>
  <si>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</si>
  <si>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</si>
  <si>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</si>
  <si>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</si>
  <si>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</si>
  <si>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</si>
  <si>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</si>
  <si>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</si>
  <si>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</si>
  <si>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</si>
  <si>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</si>
  <si>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</si>
  <si>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</si>
  <si>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</si>
  <si>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</si>
  <si>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</si>
  <si>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</si>
  <si>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</si>
  <si>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</si>
  <si>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</si>
  <si>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</si>
  <si>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</si>
  <si>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</si>
  <si>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</si>
  <si>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</si>
  <si>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</si>
  <si>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</si>
  <si>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</si>
  <si>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</si>
  <si>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</si>
  <si>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</si>
  <si>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</si>
  <si>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</si>
  <si>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</si>
  <si>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</si>
  <si>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</si>
  <si>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</si>
  <si>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</si>
  <si>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</si>
  <si>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</si>
  <si>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</si>
  <si>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</si>
  <si>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</si>
  <si>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</si>
  <si>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</si>
  <si>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</si>
  <si>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</si>
  <si>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</si>
  <si>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</si>
  <si>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</si>
  <si>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</si>
  <si>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</si>
  <si>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</si>
  <si>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</si>
  <si>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</si>
  <si>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</si>
  <si>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</si>
  <si>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</si>
  <si>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</si>
  <si>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</si>
  <si>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</si>
  <si>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</si>
  <si>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</si>
  <si>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</si>
  <si>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</si>
  <si>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</si>
  <si>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</si>
  <si>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</si>
  <si>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</si>
  <si>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</si>
  <si>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</si>
  <si>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</si>
  <si>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</si>
  <si>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</si>
  <si>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</si>
  <si>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</si>
  <si>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</si>
  <si>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</si>
  <si>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</si>
  <si>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</si>
  <si>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</si>
  <si>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</si>
  <si>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</si>
  <si>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</si>
  <si>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</si>
  <si>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</si>
  <si>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</si>
  <si>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</si>
  <si>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</si>
  <si>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</si>
  <si>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</si>
  <si>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</si>
  <si>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</si>
  <si>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</si>
  <si>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</si>
  <si>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</si>
  <si>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</si>
  <si>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</si>
  <si>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</si>
  <si>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</si>
  <si>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</si>
  <si>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</si>
  <si>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</si>
  <si>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</si>
  <si>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</si>
  <si>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</si>
  <si>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</si>
  <si>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</si>
  <si>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</si>
  <si>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</si>
  <si>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</si>
  <si>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</si>
  <si>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</si>
  <si>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</si>
  <si>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</si>
  <si>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</si>
  <si>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</si>
  <si>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</si>
  <si>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</si>
  <si>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</si>
  <si>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</si>
  <si>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</si>
  <si>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</si>
  <si>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</si>
  <si>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</si>
  <si>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</si>
  <si>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</si>
  <si>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</si>
  <si>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</si>
  <si>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</si>
  <si>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</si>
  <si>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</si>
  <si>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</si>
  <si>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</si>
  <si>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</si>
  <si>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</si>
  <si>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</si>
  <si>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</si>
  <si>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</si>
  <si>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</si>
  <si>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</si>
  <si>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</si>
  <si>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</si>
  <si>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</si>
  <si>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</si>
  <si>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</si>
  <si>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</si>
  <si>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</si>
  <si>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</si>
  <si>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</si>
  <si>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</si>
  <si>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</si>
  <si>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</si>
  <si>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</si>
  <si>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</si>
  <si>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</si>
  <si>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</si>
  <si>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</si>
  <si>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</si>
  <si>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</si>
  <si>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</si>
  <si>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</si>
  <si>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</si>
  <si>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</si>
  <si>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</si>
  <si>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</si>
  <si>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</si>
  <si>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</si>
  <si>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</si>
  <si>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</si>
  <si>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</si>
  <si>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</si>
  <si>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</si>
  <si>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</si>
  <si>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</si>
  <si>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</si>
  <si>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</si>
  <si>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</si>
  <si>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</si>
  <si>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</si>
  <si>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</si>
  <si>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</si>
  <si>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</si>
  <si>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</si>
  <si>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</si>
  <si>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</si>
  <si>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</si>
  <si>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</si>
  <si>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</si>
  <si>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</si>
  <si>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</si>
  <si>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</si>
  <si>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</si>
  <si>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</si>
  <si>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</si>
  <si>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</si>
  <si>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</si>
  <si>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</si>
  <si>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</si>
  <si>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</si>
  <si>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</si>
  <si>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</si>
  <si>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</si>
  <si>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</si>
  <si>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</si>
  <si>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</si>
  <si>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</si>
  <si>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</si>
  <si>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</si>
  <si>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</si>
  <si>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</si>
  <si>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</si>
  <si>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</si>
  <si>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</si>
  <si>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</si>
  <si>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</si>
  <si>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</si>
  <si>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</si>
  <si>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</si>
  <si>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</si>
  <si>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</si>
  <si>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</si>
  <si>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</si>
  <si>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</si>
  <si>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</si>
  <si>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</si>
  <si>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</si>
  <si>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</si>
  <si>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</si>
  <si>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</si>
  <si>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</si>
  <si>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</si>
  <si>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</si>
  <si>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</si>
  <si>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</si>
  <si>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</si>
  <si>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</si>
  <si>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</si>
  <si>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</si>
  <si>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</si>
  <si>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</si>
  <si>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</si>
  <si>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</si>
  <si>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</si>
  <si>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</si>
  <si>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</si>
  <si>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</si>
  <si>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</si>
  <si>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</si>
  <si>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</si>
  <si>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</si>
  <si>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</si>
  <si>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</si>
  <si>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</si>
  <si>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</si>
  <si>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</si>
  <si>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</si>
  <si>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</si>
  <si>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</si>
  <si>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</si>
  <si>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</si>
  <si>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</si>
  <si>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</si>
  <si>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</si>
  <si>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</si>
  <si>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</si>
  <si>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</si>
  <si>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</si>
  <si>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</si>
  <si>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</si>
  <si>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</si>
  <si>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</si>
  <si>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</si>
  <si>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</si>
  <si>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</si>
  <si>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</si>
  <si>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</si>
  <si>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</si>
  <si>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</si>
  <si>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</si>
  <si>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</si>
  <si>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</si>
  <si>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</si>
  <si>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</si>
  <si>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</si>
  <si>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</si>
  <si>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</si>
  <si>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</si>
  <si>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</si>
  <si>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</si>
  <si>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</si>
  <si>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</si>
  <si>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</si>
  <si>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</si>
  <si>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</si>
  <si>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</si>
  <si>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</si>
  <si>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</si>
  <si>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</si>
  <si>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</si>
  <si>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</si>
  <si>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</si>
  <si>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</si>
  <si>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</si>
  <si>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</si>
  <si>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</si>
  <si>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</si>
  <si>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</si>
  <si>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</si>
  <si>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</si>
  <si>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</si>
  <si>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</si>
  <si>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</si>
  <si>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</si>
  <si>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</si>
  <si>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</si>
  <si>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</si>
  <si>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</si>
  <si>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</si>
  <si>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</si>
  <si>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</si>
  <si>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</si>
  <si>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</si>
  <si>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</si>
  <si>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</si>
  <si>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</si>
  <si>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</si>
  <si>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</si>
  <si>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</si>
  <si>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</si>
  <si>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</si>
  <si>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</si>
  <si>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</si>
  <si>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</si>
  <si>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</si>
  <si>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</si>
  <si>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</si>
  <si>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</si>
  <si>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</si>
  <si>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</si>
  <si>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</si>
  <si>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</si>
  <si>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</si>
  <si>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</si>
  <si>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</si>
  <si>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</si>
  <si>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</si>
  <si>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</si>
  <si>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</si>
  <si>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</si>
  <si>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</si>
  <si>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</si>
  <si>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</si>
  <si>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</si>
  <si>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</si>
  <si>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</si>
  <si>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</si>
  <si>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</si>
  <si>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</si>
  <si>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</si>
  <si>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</si>
  <si>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</si>
  <si>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</si>
  <si>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</si>
  <si>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</si>
  <si>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</si>
  <si>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</si>
  <si>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</si>
  <si>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</si>
  <si>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</si>
  <si>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</si>
  <si>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</si>
  <si>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</si>
  <si>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</si>
  <si>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</si>
  <si>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</si>
  <si>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</si>
  <si>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</si>
  <si>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</si>
  <si>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</si>
  <si>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</si>
  <si>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</si>
  <si>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</si>
  <si>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</si>
  <si>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</si>
  <si>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</si>
  <si>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</si>
  <si>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</si>
  <si>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</si>
  <si>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</si>
  <si>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</si>
  <si>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</si>
  <si>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</si>
  <si>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</si>
  <si>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</si>
  <si>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</si>
  <si>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</si>
  <si>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</si>
  <si>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</si>
  <si>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</si>
  <si>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</si>
  <si>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</si>
  <si>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</si>
  <si>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</si>
  <si>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</si>
  <si>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</si>
  <si>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</si>
  <si>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</si>
  <si>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</si>
  <si>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</si>
  <si>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</si>
  <si>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</si>
  <si>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</si>
  <si>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</si>
  <si>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</si>
  <si>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</si>
  <si>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</si>
  <si>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</si>
  <si>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</si>
  <si>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</si>
  <si>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</si>
  <si>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</si>
  <si>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</si>
  <si>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</si>
  <si>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</si>
  <si>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</si>
  <si>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</si>
  <si>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</si>
  <si>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</si>
  <si>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</si>
  <si>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</si>
  <si>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</si>
  <si>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</si>
  <si>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</si>
  <si>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</si>
  <si>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</si>
  <si>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</si>
  <si>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</si>
  <si>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</si>
  <si>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</si>
  <si>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</si>
  <si>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</si>
  <si>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</si>
  <si>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</si>
  <si>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</si>
  <si>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</si>
  <si>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</si>
  <si>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</si>
  <si>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</si>
  <si>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</si>
  <si>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</si>
  <si>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</si>
  <si>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</si>
  <si>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</si>
  <si>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</si>
  <si>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</si>
  <si>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</si>
  <si>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</si>
  <si>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</si>
  <si>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</si>
  <si>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</si>
  <si>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</si>
  <si>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</si>
  <si>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</si>
  <si>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</si>
  <si>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</si>
  <si>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</si>
  <si>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</si>
  <si>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</si>
  <si>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</si>
  <si>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</si>
  <si>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</si>
  <si>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</si>
  <si>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</si>
  <si>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</si>
  <si>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</si>
  <si>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</si>
  <si>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</si>
  <si>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</si>
  <si>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</si>
  <si>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</si>
  <si>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</si>
  <si>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</si>
  <si>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</si>
  <si>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</si>
  <si>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</si>
  <si>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</si>
  <si>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</si>
  <si>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</si>
  <si>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</si>
  <si>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</si>
  <si>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</si>
  <si>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</si>
  <si>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</si>
  <si>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</si>
  <si>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</si>
  <si>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</si>
  <si>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</si>
  <si>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</si>
  <si>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</si>
  <si>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</si>
  <si>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</si>
  <si>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</si>
  <si>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</si>
  <si>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</si>
  <si>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</si>
  <si>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</si>
  <si>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</si>
  <si>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</si>
  <si>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</si>
  <si>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</si>
  <si>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</si>
  <si>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</si>
  <si>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</si>
  <si>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</si>
  <si>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</si>
  <si>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</si>
  <si>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</si>
  <si>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</si>
  <si>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</si>
  <si>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</si>
  <si>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</si>
  <si>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</si>
  <si>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</si>
  <si>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</si>
  <si>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</si>
  <si>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</si>
  <si>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</si>
  <si>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</si>
  <si>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</si>
  <si>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</si>
  <si>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</si>
  <si>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</si>
  <si>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</si>
  <si>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</si>
  <si>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</si>
  <si>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</si>
  <si>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</si>
  <si>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</si>
  <si>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</si>
  <si>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</si>
  <si>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</si>
  <si>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</si>
  <si>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</si>
  <si>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</si>
  <si>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</si>
  <si>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</si>
  <si>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</si>
  <si>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</si>
  <si>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</si>
  <si>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</si>
  <si>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</si>
  <si>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</si>
  <si>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</si>
  <si>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</si>
  <si>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</si>
  <si>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</si>
  <si>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</si>
  <si>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</si>
  <si>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</si>
  <si>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</si>
  <si>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</si>
  <si>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</si>
  <si>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</si>
  <si>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</si>
  <si>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</si>
  <si>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</si>
  <si>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</si>
  <si>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</si>
  <si>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</si>
  <si>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</si>
  <si>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</si>
  <si>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</si>
  <si>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</si>
  <si>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</si>
  <si>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</si>
  <si>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</si>
  <si>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</si>
  <si>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</si>
  <si>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</si>
  <si>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</si>
  <si>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</si>
  <si>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</si>
  <si>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</si>
  <si>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</si>
  <si>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</si>
  <si>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</si>
  <si>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</si>
  <si>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</si>
  <si>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</si>
  <si>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</si>
  <si>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</si>
  <si>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</si>
  <si>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</si>
  <si>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</si>
  <si>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</si>
  <si>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</si>
  <si>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</si>
  <si>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</si>
  <si>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</si>
  <si>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</si>
  <si>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</si>
  <si>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</si>
  <si>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</si>
  <si>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</si>
  <si>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</si>
  <si>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</si>
  <si>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</si>
  <si>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</si>
  <si>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</si>
  <si>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</si>
  <si>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</si>
  <si>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</si>
  <si>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</si>
  <si>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</si>
  <si>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</si>
  <si>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</si>
  <si>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</si>
  <si>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</si>
  <si>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</si>
  <si>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</si>
  <si>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</si>
  <si>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</si>
  <si>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</si>
  <si>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</si>
  <si>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</si>
  <si>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</si>
  <si>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</si>
  <si>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</si>
  <si>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</si>
  <si>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</si>
  <si>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</si>
  <si>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</si>
  <si>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</si>
  <si>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</si>
  <si>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</si>
  <si>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</si>
  <si>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</si>
  <si>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</si>
  <si>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</si>
  <si>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</si>
  <si>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</si>
  <si>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</si>
  <si>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</si>
  <si>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</si>
  <si>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</si>
  <si>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</si>
  <si>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</si>
  <si>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</si>
  <si>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</si>
  <si>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</si>
  <si>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</si>
  <si>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</si>
  <si>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</si>
  <si>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</si>
  <si>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</si>
  <si>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</si>
  <si>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</si>
  <si>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</si>
  <si>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</si>
  <si>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</si>
  <si>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</si>
  <si>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</si>
  <si>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</si>
  <si>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</si>
  <si>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</si>
  <si>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</si>
  <si>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</si>
  <si>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</si>
  <si>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</si>
  <si>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</si>
  <si>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</si>
  <si>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</si>
  <si>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</si>
  <si>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</si>
  <si>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</si>
  <si>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</si>
  <si>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</si>
  <si>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</si>
  <si>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</si>
  <si>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</si>
  <si>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</si>
  <si>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</si>
  <si>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</si>
  <si>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</si>
  <si>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</si>
  <si>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</si>
  <si>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</si>
  <si>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</si>
  <si>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</si>
  <si>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</si>
  <si>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</si>
  <si>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</si>
  <si>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</si>
  <si>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</si>
  <si>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</si>
  <si>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</si>
  <si>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</si>
  <si>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</si>
  <si>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</si>
  <si>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</si>
  <si>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</si>
  <si>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</si>
  <si>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</si>
  <si>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</si>
  <si>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</si>
  <si>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</si>
  <si>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</si>
  <si>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</si>
  <si>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</si>
  <si>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</si>
  <si>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</si>
  <si>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</si>
  <si>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</si>
  <si>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</si>
  <si>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</si>
  <si>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</si>
  <si>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</si>
  <si>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</si>
  <si>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</si>
  <si>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</si>
  <si>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</si>
  <si>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</si>
  <si>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</si>
  <si>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</si>
  <si>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</si>
  <si>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</si>
  <si>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</si>
  <si>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</si>
  <si>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</si>
  <si>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</si>
  <si>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</si>
  <si>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</si>
  <si>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</si>
  <si>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</si>
  <si>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</si>
  <si>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</si>
  <si>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</si>
  <si>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</si>
  <si>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</si>
  <si>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</si>
  <si>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</si>
  <si>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</si>
  <si>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</si>
  <si>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</si>
  <si>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</si>
  <si>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</si>
  <si>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</si>
  <si>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</si>
  <si>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</si>
  <si>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</si>
  <si>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</si>
  <si>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</si>
  <si>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</si>
  <si>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</si>
  <si>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</si>
  <si>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</si>
  <si>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</si>
  <si>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</si>
  <si>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</si>
  <si>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</si>
  <si>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</si>
  <si>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</si>
  <si>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</si>
  <si>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</si>
  <si>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</si>
  <si>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</si>
  <si>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</si>
  <si>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</si>
  <si>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</si>
  <si>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</si>
  <si>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</si>
  <si>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</si>
  <si>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</si>
  <si>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</si>
  <si>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</si>
  <si>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</si>
  <si>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</si>
  <si>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</si>
  <si>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</si>
  <si>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</si>
  <si>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</si>
  <si>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</si>
  <si>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</si>
  <si>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</si>
  <si>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</si>
  <si>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</si>
  <si>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</si>
  <si>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</si>
  <si>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</si>
  <si>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</si>
  <si>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</si>
  <si>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</si>
  <si>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</si>
  <si>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</si>
  <si>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</si>
  <si>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</si>
  <si>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</si>
  <si>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</si>
  <si>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</si>
  <si>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</si>
  <si>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</si>
  <si>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</si>
  <si>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</si>
  <si>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</si>
  <si>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</si>
  <si>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</si>
  <si>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</si>
  <si>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</si>
  <si>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</si>
  <si>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</si>
  <si>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</si>
  <si>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</si>
  <si>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</si>
  <si>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</si>
  <si>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</si>
  <si>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</si>
  <si>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</si>
  <si>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</si>
  <si>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</si>
  <si>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</si>
  <si>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</si>
  <si>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</si>
  <si>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</si>
  <si>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</si>
  <si>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</si>
  <si>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</si>
  <si>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</si>
  <si>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</si>
  <si>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</si>
  <si>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</si>
  <si>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</si>
  <si>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</si>
  <si>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</si>
  <si>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</si>
  <si>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</si>
  <si>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</si>
  <si>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</si>
  <si>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</si>
  <si>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</si>
  <si>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</si>
  <si>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</si>
  <si>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</si>
  <si>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</si>
  <si>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</si>
  <si>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</si>
  <si>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</si>
  <si>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</si>
  <si>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</si>
  <si>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</si>
  <si>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</si>
  <si>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</si>
  <si>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</si>
  <si>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</si>
  <si>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</si>
  <si>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</si>
  <si>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</si>
  <si>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</si>
  <si>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</si>
  <si>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</si>
  <si>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</si>
  <si>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</si>
  <si>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</si>
  <si>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</si>
  <si>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</si>
  <si>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</si>
  <si>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</si>
  <si>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</si>
  <si>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</si>
  <si>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</si>
  <si>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</si>
  <si>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</si>
  <si>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</si>
  <si>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</si>
  <si>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</si>
  <si>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</si>
  <si>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</si>
  <si>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</si>
  <si>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</si>
  <si>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</si>
  <si>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</si>
  <si>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</si>
  <si>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</si>
  <si>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</si>
  <si>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</si>
  <si>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</si>
  <si>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</si>
  <si>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</si>
  <si>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</si>
  <si>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</si>
  <si>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</si>
  <si>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</si>
  <si>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</si>
  <si>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</si>
  <si>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</si>
  <si>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</si>
  <si>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</si>
  <si>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</si>
  <si>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</si>
  <si>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</si>
  <si>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</si>
  <si>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</si>
  <si>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</si>
  <si>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</si>
  <si>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</si>
  <si>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</si>
  <si>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</si>
  <si>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</si>
  <si>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</si>
  <si>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</si>
  <si>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</si>
  <si>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</si>
  <si>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</si>
  <si>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</si>
  <si>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</si>
  <si>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</si>
  <si>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</si>
  <si>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</si>
  <si>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</si>
  <si>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</si>
  <si>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</si>
  <si>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</si>
  <si>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</si>
  <si>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</si>
  <si>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</si>
  <si>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</si>
  <si>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</si>
  <si>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</si>
  <si>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</si>
  <si>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</si>
  <si>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</si>
  <si>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</si>
  <si>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</si>
  <si>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</si>
  <si>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</si>
  <si>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</si>
  <si>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</si>
  <si>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</si>
  <si>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</si>
  <si>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</si>
  <si>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</si>
  <si>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</si>
  <si>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</si>
  <si>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</si>
  <si>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</si>
  <si>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</si>
  <si>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</si>
  <si>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</si>
  <si>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</si>
  <si>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</si>
  <si>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</si>
  <si>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</si>
  <si>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</si>
  <si>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</si>
  <si>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</si>
  <si>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</si>
  <si>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</si>
  <si>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</si>
  <si>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</si>
  <si>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</si>
  <si>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</si>
  <si>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</si>
  <si>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</si>
  <si>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</si>
  <si>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</si>
  <si>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</si>
  <si>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</si>
  <si>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</si>
  <si>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</si>
  <si>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</si>
  <si>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</si>
  <si>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</si>
  <si>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</si>
  <si>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</si>
  <si>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</si>
  <si>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</si>
  <si>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</si>
  <si>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</si>
  <si>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</si>
  <si>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</si>
  <si>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</si>
  <si>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</si>
  <si>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</si>
  <si>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</si>
  <si>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</si>
  <si>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</si>
  <si>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</si>
  <si>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</si>
  <si>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</si>
  <si>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</si>
  <si>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</si>
  <si>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</si>
  <si>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</si>
  <si>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</si>
  <si>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</si>
  <si>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</si>
  <si>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</si>
  <si>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</si>
  <si>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</si>
  <si>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</si>
  <si>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</si>
  <si>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</si>
  <si>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</si>
  <si>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</si>
  <si>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</si>
  <si>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</si>
  <si>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</si>
  <si>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</si>
  <si>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</si>
  <si>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</si>
  <si>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</si>
  <si>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</si>
  <si>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</si>
  <si>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</si>
  <si>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</si>
  <si>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</si>
  <si>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</si>
  <si>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</si>
  <si>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</si>
  <si>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</si>
  <si>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</si>
  <si>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</si>
  <si>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</si>
  <si>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</si>
  <si>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</si>
  <si>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</si>
  <si>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</si>
  <si>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</si>
  <si>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</si>
  <si>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</si>
  <si>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</si>
  <si>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</si>
  <si>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</si>
  <si>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</si>
  <si>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</si>
  <si>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</si>
  <si>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</si>
  <si>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</si>
  <si>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</si>
  <si>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</si>
  <si>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</si>
  <si>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</si>
  <si>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</si>
  <si>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</si>
  <si>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</si>
  <si>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</si>
  <si>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</si>
  <si>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</si>
  <si>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</si>
  <si>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</si>
  <si>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</si>
  <si>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</si>
  <si>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</si>
  <si>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</si>
  <si>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</si>
  <si>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</si>
  <si>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</si>
  <si>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</si>
  <si>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</si>
  <si>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</si>
  <si>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</si>
  <si>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</si>
  <si>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</si>
  <si>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</si>
  <si>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</si>
  <si>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</si>
  <si>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</si>
  <si>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</si>
  <si>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</si>
  <si>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</si>
  <si>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</si>
  <si>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</si>
  <si>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</si>
  <si>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</si>
  <si>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</si>
  <si>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</si>
  <si>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</si>
  <si>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</si>
  <si>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</si>
  <si>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</si>
  <si>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</si>
  <si>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</si>
  <si>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</si>
  <si>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</si>
  <si>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</si>
  <si>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</si>
  <si>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</si>
  <si>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</si>
  <si>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</si>
  <si>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</si>
  <si>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</si>
  <si>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</si>
  <si>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</si>
  <si>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</si>
  <si>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</si>
  <si>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</si>
  <si>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</si>
  <si>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</si>
  <si>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</si>
  <si>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</si>
  <si>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</si>
  <si>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</si>
  <si>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</si>
  <si>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</si>
  <si>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</si>
  <si>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</si>
  <si>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</si>
  <si>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</si>
  <si>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</si>
  <si>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</si>
  <si>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</si>
  <si>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</si>
  <si>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</si>
  <si>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</si>
  <si>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</si>
  <si>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</si>
  <si>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</si>
  <si>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</si>
  <si>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</si>
  <si>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</si>
  <si>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</si>
  <si>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</si>
  <si>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</si>
  <si>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</si>
  <si>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</si>
  <si>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</si>
  <si>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</si>
  <si>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</si>
  <si>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</si>
  <si>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</si>
  <si>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</si>
  <si>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</si>
  <si>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</si>
  <si>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</si>
  <si>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</si>
  <si>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</si>
  <si>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</si>
  <si>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</si>
  <si>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</si>
  <si>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</si>
  <si>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</si>
  <si>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</si>
  <si>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</si>
  <si>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</si>
  <si>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</si>
  <si>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</si>
  <si>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</si>
  <si>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</si>
  <si>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</si>
  <si>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</si>
  <si>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</si>
  <si>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</si>
  <si>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</si>
  <si>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</si>
  <si>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</si>
  <si>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</si>
  <si>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</si>
  <si>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</si>
  <si>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</si>
  <si>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</si>
  <si>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</si>
  <si>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</si>
  <si>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</si>
  <si>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</si>
  <si>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</si>
  <si>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</si>
  <si>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</si>
  <si>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</si>
  <si>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</si>
  <si>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</si>
  <si>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</si>
  <si>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</si>
  <si>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</si>
  <si>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</si>
  <si>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</si>
  <si>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</si>
  <si>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</si>
  <si>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</si>
  <si>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</si>
  <si>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</si>
  <si>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</si>
  <si>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</si>
  <si>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</si>
  <si>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</si>
  <si>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</si>
  <si>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</si>
  <si>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</si>
  <si>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</si>
  <si>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</si>
  <si>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</si>
  <si>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</si>
  <si>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</si>
  <si>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</si>
  <si>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</si>
  <si>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</si>
  <si>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</si>
  <si>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</si>
  <si>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</si>
  <si>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</si>
  <si>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</si>
  <si>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</si>
  <si>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</si>
  <si>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</si>
  <si>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</si>
  <si>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</si>
  <si>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</si>
  <si>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</si>
  <si>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</si>
  <si>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</si>
  <si>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</si>
  <si>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</si>
  <si>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</si>
  <si>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</si>
  <si>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</si>
  <si>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</si>
  <si>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</si>
  <si>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</si>
  <si>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</si>
  <si>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</si>
  <si>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</si>
  <si>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</si>
  <si>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</si>
  <si>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</si>
  <si>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</si>
  <si>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</si>
  <si>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</si>
  <si>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</si>
  <si>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</si>
  <si>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</si>
  <si>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</si>
  <si>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</si>
  <si>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</si>
  <si>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</si>
  <si>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</si>
  <si>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</si>
  <si>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</si>
  <si>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</si>
  <si>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</si>
  <si>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</si>
  <si>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</si>
  <si>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</si>
  <si>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</si>
  <si>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</si>
  <si>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</si>
  <si>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</si>
  <si>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</si>
  <si>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</si>
  <si>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</si>
  <si>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</si>
  <si>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</si>
  <si>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</si>
  <si>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</si>
  <si>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</si>
  <si>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</si>
  <si>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</si>
  <si>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</si>
  <si>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</si>
  <si>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</si>
  <si>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</si>
  <si>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</si>
  <si>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</si>
  <si>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</si>
  <si>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</si>
  <si>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</si>
  <si>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</si>
  <si>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</si>
  <si>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</si>
  <si>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</si>
  <si>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</si>
  <si>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</si>
  <si>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</si>
  <si>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</si>
  <si>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</si>
  <si>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</si>
  <si>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</si>
  <si>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</si>
  <si>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</si>
  <si>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</si>
  <si>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</si>
  <si>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</si>
  <si>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</si>
  <si>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</si>
  <si>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</si>
  <si>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</si>
  <si>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</si>
  <si>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</si>
  <si>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</si>
  <si>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</si>
  <si>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</si>
  <si>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</si>
  <si>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</si>
  <si>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</si>
  <si>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</si>
  <si>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</si>
  <si>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</si>
  <si>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</si>
  <si>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</si>
  <si>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</si>
  <si>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</si>
  <si>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</si>
  <si>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</si>
  <si>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</si>
  <si>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</si>
  <si>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</si>
  <si>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</si>
  <si>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</si>
  <si>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</si>
  <si>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</si>
  <si>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</si>
  <si>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</si>
  <si>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</si>
  <si>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</si>
  <si>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</si>
  <si>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</si>
  <si>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</si>
  <si>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</si>
  <si>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</si>
  <si>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</si>
  <si>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</si>
  <si>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</si>
  <si>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</si>
  <si>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</si>
  <si>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</si>
  <si>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</si>
  <si>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</si>
  <si>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</si>
  <si>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</si>
  <si>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</si>
  <si>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</si>
  <si>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</si>
  <si>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</si>
  <si>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</si>
  <si>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</si>
  <si>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</si>
  <si>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</si>
  <si>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</si>
  <si>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</si>
  <si>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</si>
  <si>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</si>
  <si>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</si>
  <si>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</si>
  <si>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</si>
  <si>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</si>
  <si>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</si>
  <si>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</si>
  <si>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</si>
  <si>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</si>
  <si>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</si>
  <si>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</si>
  <si>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</si>
  <si>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</si>
  <si>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</si>
  <si>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</si>
  <si>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</si>
  <si>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</si>
  <si>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</si>
  <si>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</si>
  <si>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</si>
  <si>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</si>
  <si>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</si>
  <si>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</si>
  <si>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</si>
  <si>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</si>
  <si>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</si>
  <si>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</si>
  <si>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</si>
  <si>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</si>
  <si>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</si>
  <si>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</si>
  <si>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</si>
  <si>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</si>
  <si>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</si>
  <si>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</si>
  <si>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</si>
  <si>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</si>
  <si>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</si>
  <si>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</si>
  <si>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</si>
  <si>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</si>
  <si>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</si>
  <si>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</si>
  <si>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</si>
  <si>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</si>
  <si>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</si>
  <si>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</si>
  <si>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</si>
  <si>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</si>
  <si>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</si>
  <si>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</si>
  <si>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</si>
  <si>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</si>
  <si>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</si>
  <si>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</si>
  <si>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</si>
  <si>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</si>
  <si>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</si>
  <si>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</si>
  <si>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</si>
  <si>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</si>
  <si>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</si>
  <si>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</si>
  <si>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</si>
  <si>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</si>
  <si>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</si>
  <si>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</si>
  <si>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</si>
  <si>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</si>
  <si>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</si>
  <si>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</si>
  <si>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</si>
  <si>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</si>
  <si>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</si>
  <si>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</si>
  <si>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</si>
  <si>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</si>
  <si>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</si>
  <si>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</si>
  <si>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</si>
  <si>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</si>
  <si>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</si>
  <si>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</si>
  <si>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</si>
  <si>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</si>
  <si>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</si>
  <si>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</si>
  <si>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</si>
  <si>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</si>
  <si>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</si>
  <si>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</si>
  <si>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</si>
  <si>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</si>
  <si>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</si>
  <si>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</si>
  <si>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</si>
  <si>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</si>
  <si>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</si>
  <si>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</si>
  <si>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</si>
  <si>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</si>
  <si>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</si>
  <si>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</si>
  <si>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</si>
  <si>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</si>
  <si>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</si>
  <si>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</si>
  <si>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</si>
  <si>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</si>
  <si>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</si>
  <si>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</si>
  <si>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</si>
  <si>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</si>
  <si>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</si>
  <si>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</si>
  <si>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</si>
  <si>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</si>
  <si>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</si>
  <si>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</si>
  <si>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</si>
  <si>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</si>
  <si>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</si>
  <si>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</si>
  <si>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</si>
  <si>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</si>
  <si>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</si>
  <si>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</si>
  <si>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</si>
  <si>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</si>
  <si>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</si>
  <si>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</si>
  <si>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</si>
  <si>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</si>
  <si>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</si>
  <si>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</si>
  <si>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</si>
  <si>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</si>
  <si>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</si>
  <si>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</si>
  <si>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</si>
  <si>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</si>
  <si>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</si>
  <si>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</si>
  <si>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</si>
  <si>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</si>
  <si>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</si>
  <si>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</si>
  <si>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</si>
  <si>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</si>
  <si>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</si>
  <si>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</si>
  <si>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</si>
  <si>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</si>
  <si>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</si>
  <si>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</si>
  <si>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</si>
  <si>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</si>
  <si>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</si>
  <si>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</si>
  <si>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</si>
  <si>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</si>
  <si>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</si>
  <si>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</si>
  <si>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</si>
  <si>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</si>
  <si>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</si>
  <si>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</si>
  <si>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</si>
  <si>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</si>
  <si>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</si>
  <si>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</si>
  <si>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</si>
  <si>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</si>
  <si>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</si>
  <si>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</si>
  <si>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</si>
  <si>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</si>
  <si>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</si>
  <si>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</si>
  <si>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</si>
  <si>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</si>
  <si>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</si>
  <si>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</si>
  <si>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</si>
  <si>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</si>
  <si>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</si>
  <si>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</si>
  <si>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</si>
  <si>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</si>
  <si>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</si>
  <si>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</si>
  <si>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</si>
  <si>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</si>
  <si>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</si>
  <si>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</si>
  <si>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</si>
  <si>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</si>
  <si>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</si>
  <si>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</si>
  <si>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</si>
  <si>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</si>
  <si>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</si>
  <si>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</si>
  <si>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</si>
  <si>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</si>
  <si>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</si>
  <si>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</si>
  <si>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</si>
  <si>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</si>
  <si>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</si>
  <si>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</si>
  <si>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</si>
  <si>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</si>
  <si>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</si>
  <si>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</si>
  <si>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</si>
  <si>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</si>
  <si>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</si>
  <si>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</si>
  <si>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</si>
  <si>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</si>
  <si>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</si>
  <si>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</si>
  <si>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</si>
  <si>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</si>
  <si>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</si>
  <si>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</si>
  <si>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</si>
  <si>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</si>
  <si>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</si>
  <si>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</si>
  <si>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</si>
  <si>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</si>
  <si>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</si>
  <si>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</si>
  <si>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</si>
  <si>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</si>
  <si>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</si>
  <si>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</si>
  <si>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</si>
  <si>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</si>
  <si>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</si>
  <si>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</si>
  <si>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</si>
  <si>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</si>
  <si>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</si>
  <si>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</si>
  <si>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</si>
  <si>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</si>
  <si>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</si>
  <si>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</si>
  <si>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</si>
  <si>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</si>
  <si>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</si>
  <si>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</si>
  <si>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</si>
  <si>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</si>
  <si>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</si>
  <si>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</si>
  <si>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</si>
  <si>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</si>
  <si>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</si>
  <si>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</si>
  <si>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</si>
  <si>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</si>
  <si>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</si>
  <si>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</si>
  <si>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</si>
  <si>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</si>
  <si>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</si>
  <si>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</si>
  <si>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</si>
  <si>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</si>
  <si>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</si>
  <si>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</si>
  <si>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</si>
  <si>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</si>
  <si>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</si>
  <si>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</si>
  <si>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</si>
  <si>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</si>
  <si>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</si>
  <si>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</si>
  <si>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</si>
  <si>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</si>
  <si>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</si>
  <si>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</si>
  <si>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</si>
  <si>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</si>
  <si>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</si>
  <si>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</si>
  <si>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</si>
  <si>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</si>
  <si>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</si>
  <si>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</si>
  <si>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</si>
  <si>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</si>
  <si>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</si>
  <si>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</si>
  <si>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</si>
  <si>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</si>
  <si>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</si>
  <si>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</si>
  <si>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</si>
  <si>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</si>
  <si>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</si>
  <si>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</si>
  <si>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</si>
  <si>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</si>
  <si>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</si>
  <si>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</si>
  <si>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</si>
  <si>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</si>
  <si>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</si>
  <si>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</si>
  <si>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</si>
  <si>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</si>
  <si>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</si>
  <si>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</si>
  <si>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</si>
  <si>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</si>
  <si>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</si>
  <si>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</si>
  <si>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</si>
  <si>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</si>
  <si>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</si>
  <si>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</si>
  <si>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</si>
  <si>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</si>
  <si>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</si>
  <si>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</si>
  <si>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</si>
  <si>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</si>
  <si>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</si>
  <si>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</si>
  <si>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</si>
  <si>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</si>
  <si>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</si>
  <si>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</si>
  <si>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</si>
  <si>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</si>
  <si>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</si>
  <si>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</si>
  <si>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</si>
  <si>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</si>
  <si>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</si>
  <si>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</si>
  <si>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</si>
  <si>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</si>
  <si>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</si>
  <si>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</si>
  <si>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</si>
  <si>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</si>
  <si>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</si>
  <si>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</si>
  <si>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</si>
  <si>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</si>
  <si>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</si>
  <si>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</si>
  <si>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</si>
  <si>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</si>
  <si>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</si>
  <si>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</si>
  <si>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</si>
  <si>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</si>
  <si>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</si>
  <si>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</si>
  <si>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</si>
  <si>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</si>
  <si>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</si>
  <si>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</si>
  <si>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</si>
  <si>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</si>
  <si>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</si>
  <si>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</si>
  <si>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</si>
  <si>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</si>
  <si>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</si>
  <si>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</si>
  <si>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</si>
  <si>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</si>
  <si>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</si>
  <si>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</si>
  <si>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</si>
  <si>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</si>
  <si>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</si>
  <si>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</si>
  <si>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</si>
  <si>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</si>
  <si>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</si>
  <si>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</si>
  <si>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</si>
  <si>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</si>
  <si>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</si>
  <si>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</si>
  <si>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</si>
  <si>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</si>
  <si>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</si>
  <si>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</si>
  <si>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</si>
  <si>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</si>
  <si>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</si>
  <si>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</si>
  <si>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</si>
  <si>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</si>
  <si>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</si>
  <si>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</si>
  <si>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</si>
  <si>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</si>
  <si>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</si>
  <si>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</si>
  <si>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</si>
  <si>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</si>
  <si>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</si>
  <si>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</si>
  <si>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</si>
  <si>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</si>
  <si>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</si>
  <si>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</si>
  <si>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</si>
  <si>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</si>
  <si>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</si>
  <si>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</si>
  <si>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</si>
  <si>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</si>
  <si>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</si>
  <si>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</si>
  <si>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</si>
  <si>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</si>
  <si>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</si>
  <si>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</si>
  <si>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</si>
  <si>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</si>
  <si>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</si>
  <si>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</si>
  <si>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</si>
  <si>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</si>
  <si>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</si>
  <si>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</si>
  <si>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</si>
  <si>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</si>
  <si>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</si>
  <si>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</si>
  <si>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</si>
  <si>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</si>
  <si>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</si>
  <si>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</si>
  <si>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</si>
  <si>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</si>
  <si>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</si>
  <si>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</si>
  <si>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</si>
  <si>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</si>
  <si>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</si>
  <si>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</si>
  <si>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</si>
  <si>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</si>
  <si>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</si>
  <si>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</si>
  <si>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</si>
  <si>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</si>
  <si>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</si>
  <si>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</si>
  <si>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</si>
  <si>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</si>
  <si>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</si>
  <si>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</si>
  <si>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</si>
  <si>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</si>
  <si>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</si>
  <si>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</si>
  <si>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</si>
  <si>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</si>
  <si>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</si>
  <si>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</si>
  <si>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</si>
  <si>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</si>
  <si>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</si>
  <si>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</si>
  <si>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</si>
  <si>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</si>
  <si>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</si>
  <si>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</si>
  <si>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</si>
  <si>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</si>
  <si>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</si>
  <si>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</si>
  <si>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</si>
  <si>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</si>
  <si>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</si>
  <si>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</si>
  <si>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</si>
  <si>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</si>
  <si>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</si>
  <si>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</si>
  <si>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</si>
  <si>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</si>
  <si>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</si>
  <si>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</si>
  <si>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</si>
  <si>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</si>
  <si>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</si>
  <si>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</si>
  <si>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</si>
  <si>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</si>
  <si>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</si>
  <si>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</si>
  <si>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</si>
  <si>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</si>
  <si>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</si>
  <si>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</si>
  <si>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</si>
  <si>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</si>
  <si>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</si>
  <si>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</si>
  <si>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</si>
  <si>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</si>
  <si>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</si>
  <si>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</si>
  <si>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</si>
  <si>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</si>
  <si>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</si>
  <si>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</si>
  <si>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</si>
  <si>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</si>
  <si>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</si>
  <si>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</si>
  <si>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</si>
  <si>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</si>
  <si>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</si>
  <si>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</si>
  <si>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</si>
  <si>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</si>
  <si>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</si>
  <si>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</si>
  <si>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</si>
  <si>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</si>
  <si>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</si>
  <si>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</si>
  <si>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</si>
  <si>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</si>
  <si>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</si>
  <si>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</si>
  <si>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</si>
  <si>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</si>
  <si>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</si>
  <si>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</si>
  <si>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</si>
  <si>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</si>
  <si>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</si>
  <si>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</si>
  <si>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</si>
  <si>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</si>
  <si>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</si>
  <si>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</si>
  <si>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</si>
  <si>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</si>
  <si>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</si>
  <si>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</si>
  <si>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</si>
  <si>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</si>
  <si>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</si>
  <si>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</si>
  <si>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</si>
  <si>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</si>
  <si>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</si>
  <si>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</si>
  <si>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</si>
  <si>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</si>
  <si>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</si>
  <si>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</si>
  <si>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</si>
  <si>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</si>
  <si>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</si>
  <si>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</si>
  <si>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</si>
  <si>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</si>
  <si>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</si>
  <si>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</si>
  <si>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</si>
  <si>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</si>
  <si>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</si>
  <si>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</si>
  <si>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</si>
  <si>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</si>
  <si>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</si>
  <si>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</si>
  <si>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</si>
  <si>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</si>
  <si>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</si>
  <si>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</si>
  <si>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</si>
  <si>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</si>
  <si>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</si>
  <si>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</si>
  <si>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</si>
  <si>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</si>
  <si>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</si>
  <si>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</si>
  <si>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</si>
  <si>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</si>
  <si>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</si>
  <si>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</si>
  <si>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</si>
  <si>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</si>
  <si>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</si>
  <si>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</si>
  <si>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</si>
  <si>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</si>
  <si>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</si>
  <si>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</si>
  <si>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</si>
  <si>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</si>
  <si>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</si>
  <si>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</si>
  <si>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</si>
  <si>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</si>
  <si>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</si>
  <si>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</si>
  <si>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</si>
  <si>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</si>
  <si>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</si>
  <si>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</si>
  <si>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</si>
  <si>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</si>
  <si>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</si>
  <si>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</si>
  <si>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</si>
  <si>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</si>
  <si>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</si>
  <si>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</si>
  <si>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</si>
  <si>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</si>
  <si>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</si>
  <si>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</si>
  <si>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</si>
  <si>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</si>
  <si>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</si>
  <si>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</si>
  <si>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</si>
  <si>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</si>
  <si>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</si>
  <si>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</si>
  <si>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</si>
  <si>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</si>
  <si>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</si>
  <si>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</si>
  <si>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</si>
  <si>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</si>
  <si>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</si>
  <si>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</si>
  <si>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</si>
  <si>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</si>
  <si>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</si>
  <si>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</si>
  <si>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</si>
  <si>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</si>
  <si>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</si>
  <si>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</si>
  <si>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</si>
  <si>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</si>
  <si>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</si>
  <si>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</si>
  <si>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</si>
  <si>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</si>
  <si>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</si>
  <si>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</si>
  <si>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</si>
  <si>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</si>
  <si>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</si>
  <si>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</si>
  <si>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</si>
  <si>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</si>
  <si>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</si>
  <si>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</si>
  <si>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</si>
  <si>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</si>
  <si>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</si>
  <si>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</si>
  <si>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</si>
  <si>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</si>
  <si>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</si>
  <si>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</si>
  <si>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</si>
  <si>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</si>
  <si>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</si>
  <si>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</si>
  <si>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</si>
  <si>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</si>
  <si>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</si>
  <si>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</si>
  <si>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</si>
  <si>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</si>
  <si>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</si>
  <si>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</si>
  <si>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</si>
  <si>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</si>
  <si>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</si>
  <si>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</si>
  <si>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</si>
  <si>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</si>
  <si>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</si>
  <si>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</si>
  <si>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</si>
  <si>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</si>
  <si>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</si>
  <si>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</si>
  <si>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</si>
  <si>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</si>
  <si>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</si>
  <si>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</si>
  <si>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</si>
  <si>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</si>
  <si>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</si>
  <si>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</si>
  <si>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</si>
  <si>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</si>
  <si>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</si>
  <si>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</si>
  <si>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</si>
  <si>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</si>
  <si>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</si>
  <si>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</si>
  <si>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</si>
  <si>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</si>
  <si>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</si>
  <si>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</si>
  <si>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</si>
  <si>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</si>
  <si>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</si>
  <si>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</si>
  <si>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</si>
  <si>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</si>
  <si>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</si>
  <si>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</si>
  <si>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</si>
  <si>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</si>
  <si>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</si>
  <si>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</si>
  <si>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</si>
  <si>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</si>
  <si>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</si>
  <si>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</si>
  <si>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</si>
  <si>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</si>
  <si>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</si>
  <si>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</si>
  <si>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</si>
  <si>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</si>
  <si>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</si>
  <si>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</si>
  <si>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</si>
  <si>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</si>
  <si>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</si>
  <si>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</si>
  <si>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</si>
  <si>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</si>
  <si>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</si>
  <si>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</si>
  <si>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</si>
  <si>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</si>
  <si>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</si>
  <si>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</si>
  <si>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</si>
  <si>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</si>
  <si>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</si>
  <si>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</si>
  <si>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</si>
  <si>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</si>
  <si>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</si>
  <si>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</si>
  <si>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</si>
  <si>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</si>
  <si>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</si>
  <si>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</si>
  <si>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</si>
  <si>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</si>
  <si>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</si>
  <si>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</si>
  <si>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</si>
  <si>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</si>
  <si>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</si>
  <si>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</si>
  <si>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</si>
  <si>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</si>
  <si>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</si>
  <si>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</si>
  <si>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</si>
  <si>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</si>
  <si>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</si>
  <si>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</si>
  <si>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</si>
  <si>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</si>
  <si>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</si>
  <si>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</si>
  <si>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</si>
  <si>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</si>
  <si>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</si>
  <si>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</si>
  <si>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</si>
  <si>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</si>
  <si>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</si>
  <si>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</si>
  <si>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</si>
  <si>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</si>
  <si>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</si>
  <si>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</si>
  <si>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</si>
  <si>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</si>
  <si>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</si>
  <si>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</si>
  <si>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</si>
  <si>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</si>
  <si>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</si>
  <si>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</si>
  <si>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</si>
  <si>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</si>
  <si>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</si>
  <si>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</si>
  <si>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</si>
  <si>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</si>
  <si>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</si>
  <si>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</si>
  <si>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</si>
  <si>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</si>
  <si>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</si>
  <si>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</si>
  <si>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</si>
  <si>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</si>
  <si>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</si>
  <si>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</si>
  <si>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</si>
  <si>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</si>
  <si>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</si>
  <si>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</si>
  <si>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</si>
  <si>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</si>
  <si>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</si>
  <si>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</si>
  <si>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</si>
  <si>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</si>
  <si>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</si>
  <si>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</si>
  <si>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</si>
  <si>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</si>
  <si>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</si>
  <si>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</si>
  <si>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</si>
  <si>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</si>
  <si>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</si>
  <si>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</si>
  <si>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</si>
  <si>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</si>
  <si>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</si>
  <si>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</si>
  <si>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</si>
  <si>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</si>
  <si>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</si>
  <si>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</si>
  <si>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</si>
  <si>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</si>
  <si>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</si>
  <si>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</si>
  <si>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</si>
  <si>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</si>
  <si>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</si>
  <si>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</si>
  <si>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</si>
  <si>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</si>
  <si>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</si>
  <si>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</si>
  <si>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</si>
  <si>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</si>
  <si>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</si>
  <si>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</si>
  <si>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</si>
  <si>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</si>
  <si>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</si>
  <si>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</si>
  <si>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</si>
  <si>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</si>
  <si>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</si>
  <si>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</si>
  <si>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</si>
  <si>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</si>
  <si>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</si>
  <si>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</si>
  <si>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</si>
  <si>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</si>
  <si>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</si>
  <si>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</si>
  <si>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</si>
  <si>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</si>
  <si>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</si>
  <si>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</si>
  <si>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</si>
  <si>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</si>
  <si>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</si>
  <si>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</si>
  <si>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</si>
  <si>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</si>
  <si>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</si>
  <si>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</si>
  <si>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</si>
  <si>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</si>
  <si>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</si>
  <si>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</si>
  <si>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</si>
  <si>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</si>
  <si>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</si>
  <si>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</si>
  <si>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</si>
  <si>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</si>
  <si>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</si>
  <si>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</si>
  <si>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</si>
  <si>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</si>
  <si>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</si>
  <si>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</si>
  <si>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</si>
  <si>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</si>
  <si>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</si>
  <si>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</si>
  <si>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</si>
  <si>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</si>
  <si>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</si>
  <si>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</si>
  <si>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</si>
  <si>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</si>
  <si>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</si>
  <si>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</si>
  <si>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</si>
  <si>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</si>
  <si>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</si>
  <si>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</si>
  <si>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</si>
  <si>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</si>
  <si>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</si>
  <si>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</si>
  <si>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</si>
  <si>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</si>
  <si>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</si>
  <si>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</si>
  <si>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</si>
  <si>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</si>
  <si>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</si>
  <si>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</si>
  <si>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</si>
  <si>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</si>
  <si>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</si>
  <si>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</si>
  <si>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</si>
  <si>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</si>
  <si>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</si>
  <si>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</si>
  <si>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</si>
  <si>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</si>
  <si>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</si>
  <si>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</si>
  <si>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</si>
  <si>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</si>
  <si>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</si>
  <si>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</si>
  <si>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</si>
  <si>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</si>
  <si>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</si>
  <si>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</si>
  <si>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</si>
  <si>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</si>
  <si>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</si>
  <si>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</si>
  <si>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</si>
  <si>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</si>
  <si>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</si>
  <si>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</si>
  <si>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</si>
  <si>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</si>
  <si>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</si>
  <si>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</si>
  <si>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</si>
  <si>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</si>
  <si>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</si>
  <si>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</si>
  <si>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</si>
  <si>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</si>
  <si>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</si>
  <si>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</si>
  <si>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</si>
  <si>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</si>
  <si>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</si>
  <si>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</si>
  <si>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</si>
  <si>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</si>
  <si>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</si>
  <si>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</si>
  <si>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</si>
  <si>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</si>
  <si>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</si>
  <si>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</si>
  <si>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</si>
  <si>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</si>
  <si>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</si>
  <si>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</si>
  <si>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</si>
  <si>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</si>
  <si>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</si>
  <si>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</si>
  <si>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</si>
  <si>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</si>
  <si>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</si>
  <si>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</si>
  <si>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</si>
  <si>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</si>
  <si>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</si>
  <si>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</si>
  <si>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</si>
  <si>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</si>
  <si>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</si>
  <si>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</si>
  <si>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</si>
  <si>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</si>
  <si>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</si>
  <si>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</si>
  <si>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</si>
  <si>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</si>
  <si>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</si>
  <si>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</si>
  <si>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</si>
  <si>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</si>
  <si>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</si>
  <si>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</si>
  <si>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</si>
  <si>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</si>
  <si>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</si>
  <si>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</si>
  <si>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</si>
  <si>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</si>
  <si>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</si>
  <si>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</si>
  <si>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</si>
  <si>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</si>
  <si>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</si>
  <si>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</si>
  <si>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</si>
  <si>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</si>
  <si>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</si>
  <si>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</si>
  <si>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</si>
  <si>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</si>
  <si>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</si>
  <si>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</si>
  <si>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</si>
  <si>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</si>
  <si>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</si>
  <si>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</si>
  <si>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</si>
  <si>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</si>
  <si>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</si>
  <si>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</si>
  <si>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</si>
  <si>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</si>
  <si>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</si>
  <si>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</si>
  <si>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</si>
  <si>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</si>
  <si>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</si>
  <si>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</si>
  <si>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</si>
  <si>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</si>
  <si>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</si>
  <si>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</si>
  <si>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</si>
  <si>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</si>
  <si>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</si>
  <si>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</si>
  <si>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</si>
  <si>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</si>
  <si>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</si>
  <si>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</si>
  <si>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</si>
  <si>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</si>
  <si>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</si>
  <si>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</si>
  <si>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</si>
  <si>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</si>
  <si>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</si>
  <si>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</si>
  <si>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</si>
  <si>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</si>
  <si>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</si>
  <si>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</si>
  <si>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</si>
  <si>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</si>
  <si>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</si>
  <si>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</si>
  <si>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</si>
  <si>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</si>
  <si>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</si>
  <si>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</si>
  <si>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</si>
  <si>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</si>
  <si>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</si>
  <si>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</si>
  <si>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</si>
  <si>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</si>
  <si>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</si>
  <si>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</si>
  <si>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</si>
  <si>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</si>
  <si>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</si>
  <si>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</si>
  <si>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</si>
  <si>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</si>
  <si>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</si>
  <si>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</si>
  <si>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</si>
  <si>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</si>
  <si>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</si>
  <si>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</si>
  <si>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</si>
  <si>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</si>
  <si>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</si>
  <si>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</si>
  <si>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</si>
  <si>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</si>
  <si>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</si>
  <si>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</si>
  <si>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</si>
  <si>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</si>
  <si>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</si>
  <si>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</si>
  <si>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</si>
  <si>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</si>
  <si>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</si>
  <si>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</si>
  <si>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</si>
  <si>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</si>
  <si>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</si>
  <si>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</si>
  <si>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</si>
  <si>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</si>
  <si>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</si>
  <si>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</si>
  <si>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</si>
  <si>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</si>
  <si>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</si>
  <si>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</si>
  <si>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</si>
  <si>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</si>
  <si>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</si>
  <si>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</si>
  <si>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</si>
  <si>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</si>
  <si>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</si>
  <si>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</si>
  <si>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</si>
  <si>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</si>
  <si>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</si>
  <si>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</si>
  <si>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</si>
  <si>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</si>
  <si>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</si>
  <si>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</si>
  <si>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</si>
  <si>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</si>
  <si>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</si>
  <si>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</si>
  <si>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</si>
  <si>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</si>
  <si>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</si>
  <si>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</si>
  <si>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</si>
  <si>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</si>
  <si>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</si>
  <si>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</si>
  <si>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</si>
  <si>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</si>
  <si>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</si>
  <si>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</si>
  <si>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</si>
  <si>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</si>
  <si>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</si>
  <si>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</si>
  <si>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</si>
  <si>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</si>
  <si>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</si>
  <si>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</si>
  <si>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</si>
  <si>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</si>
  <si>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</si>
  <si>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</si>
  <si>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</si>
  <si>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</si>
  <si>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</si>
  <si>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</si>
  <si>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</si>
  <si>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</si>
  <si>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</si>
  <si>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</si>
  <si>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</si>
  <si>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</si>
  <si>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</si>
  <si>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</si>
  <si>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</si>
  <si>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</si>
  <si>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</si>
  <si>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</si>
  <si>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</si>
  <si>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</si>
  <si>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</si>
  <si>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</si>
  <si>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</si>
  <si>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</si>
  <si>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</si>
  <si>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</si>
  <si>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</si>
  <si>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</si>
  <si>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</si>
  <si>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</si>
  <si>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</si>
  <si>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</si>
  <si>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</si>
  <si>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</si>
  <si>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</si>
  <si>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</si>
  <si>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</si>
  <si>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</si>
  <si>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</si>
  <si>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</si>
  <si>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</si>
  <si>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</si>
  <si>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</si>
  <si>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</si>
  <si>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</si>
  <si>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</si>
  <si>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</si>
  <si>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</si>
  <si>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</si>
  <si>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</si>
  <si>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</si>
  <si>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</si>
  <si>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</si>
  <si>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</si>
  <si>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</si>
  <si>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</si>
  <si>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</si>
  <si>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</si>
  <si>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</si>
  <si>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</si>
  <si>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</si>
  <si>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</si>
  <si>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</si>
  <si>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</si>
  <si>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</si>
  <si>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</si>
  <si>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</si>
  <si>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</si>
  <si>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</si>
  <si>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</si>
  <si>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</si>
  <si>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</si>
  <si>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</si>
  <si>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</si>
  <si>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</si>
  <si>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</si>
  <si>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</si>
  <si>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</si>
  <si>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</si>
  <si>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</si>
  <si>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</si>
  <si>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</si>
  <si>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</si>
  <si>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</si>
  <si>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</si>
  <si>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</si>
  <si>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</si>
  <si>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</si>
  <si>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</si>
  <si>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</si>
  <si>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</si>
  <si>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</si>
  <si>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</si>
  <si>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</si>
  <si>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</si>
  <si>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</si>
  <si>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</si>
  <si>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</si>
  <si>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</si>
  <si>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</si>
  <si>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</si>
  <si>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</si>
  <si>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</si>
  <si>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</si>
  <si>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</si>
  <si>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</si>
  <si>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</si>
  <si>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</si>
  <si>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</si>
  <si>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</si>
  <si>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</si>
  <si>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</si>
  <si>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</si>
  <si>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</si>
  <si>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</si>
  <si>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</si>
  <si>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</si>
  <si>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</si>
  <si>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</si>
  <si>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</si>
  <si>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</si>
  <si>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</si>
  <si>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</si>
  <si>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</si>
  <si>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</si>
  <si>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</si>
  <si>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</si>
  <si>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</si>
  <si>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</si>
  <si>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</si>
  <si>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</si>
  <si>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</si>
  <si>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</si>
  <si>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</si>
  <si>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</si>
  <si>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</si>
  <si>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</si>
  <si>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</si>
  <si>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</si>
  <si>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</si>
  <si>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</si>
  <si>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</si>
  <si>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</si>
  <si>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</si>
  <si>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</si>
  <si>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</si>
  <si>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</si>
  <si>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</si>
  <si>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</si>
  <si>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</si>
  <si>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</si>
  <si>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</si>
  <si>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</si>
  <si>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</si>
  <si>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</si>
  <si>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</si>
  <si>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</si>
  <si>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</si>
  <si>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</si>
  <si>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</si>
  <si>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</si>
  <si>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</si>
  <si>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</si>
  <si>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</si>
  <si>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</si>
  <si>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</si>
  <si>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</si>
  <si>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</si>
  <si>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</si>
  <si>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</si>
  <si>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</si>
  <si>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</si>
  <si>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</si>
  <si>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</si>
  <si>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</si>
  <si>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</si>
  <si>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</si>
  <si>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</si>
  <si>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</si>
  <si>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</si>
  <si>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</si>
  <si>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</si>
  <si>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</si>
  <si>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</si>
  <si>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</si>
  <si>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</si>
  <si>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</si>
  <si>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</si>
  <si>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</si>
  <si>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</si>
  <si>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</si>
  <si>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</si>
  <si>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</si>
  <si>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</si>
  <si>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</si>
  <si>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</si>
  <si>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</si>
  <si>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</si>
  <si>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</si>
  <si>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</si>
  <si>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</si>
  <si>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</si>
  <si>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</si>
  <si>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</si>
  <si>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</si>
  <si>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</si>
  <si>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</si>
  <si>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</si>
  <si>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</si>
  <si>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</si>
  <si>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</si>
  <si>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</si>
  <si>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</si>
  <si>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</si>
  <si>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</si>
  <si>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</si>
  <si>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</si>
  <si>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</si>
  <si>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</si>
  <si>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</si>
  <si>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</si>
  <si>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</si>
  <si>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</si>
  <si>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</si>
  <si>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</si>
  <si>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</si>
  <si>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</si>
  <si>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</si>
  <si>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</si>
  <si>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</si>
  <si>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</si>
  <si>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</si>
  <si>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</si>
  <si>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</si>
  <si>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</si>
  <si>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</si>
  <si>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</si>
  <si>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</si>
  <si>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</si>
  <si>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</si>
  <si>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</si>
  <si>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</si>
  <si>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</si>
  <si>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</si>
  <si>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</si>
  <si>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</si>
  <si>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</si>
  <si>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</si>
  <si>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</si>
  <si>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</si>
  <si>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</si>
  <si>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</si>
  <si>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</si>
  <si>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</si>
  <si>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</si>
  <si>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</si>
  <si>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</si>
  <si>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</si>
  <si>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</si>
  <si>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</si>
  <si>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</si>
  <si>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</si>
  <si>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</si>
  <si>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</si>
  <si>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</si>
  <si>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</si>
  <si>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</si>
  <si>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</si>
  <si>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</si>
  <si>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</si>
  <si>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</si>
  <si>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</si>
  <si>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</si>
  <si>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</si>
  <si>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</si>
  <si>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</si>
  <si>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</si>
  <si>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</si>
  <si>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</si>
  <si>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</si>
  <si>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</si>
  <si>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</si>
  <si>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</si>
  <si>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</si>
  <si>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</si>
  <si>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</si>
  <si>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</si>
  <si>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</si>
  <si>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</si>
  <si>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</si>
  <si>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</si>
  <si>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</si>
  <si>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</si>
  <si>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</si>
  <si>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</si>
  <si>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</si>
  <si>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</si>
  <si>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</si>
  <si>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</si>
  <si>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</si>
  <si>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</si>
  <si>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</si>
  <si>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</si>
  <si>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</si>
  <si>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</si>
  <si>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</si>
  <si>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</si>
  <si>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</si>
  <si>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</si>
  <si>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</si>
  <si>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</si>
  <si>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</si>
  <si>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</si>
  <si>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</si>
  <si>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</si>
  <si>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</si>
  <si>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</si>
  <si>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</si>
  <si>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</si>
  <si>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</si>
  <si>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</si>
  <si>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</si>
  <si>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</si>
  <si>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</si>
  <si>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</si>
  <si>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</si>
  <si>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</si>
  <si>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</si>
  <si>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</si>
  <si>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</si>
  <si>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</si>
  <si>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</si>
  <si>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</si>
  <si>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</si>
  <si>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</si>
  <si>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</si>
  <si>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</si>
  <si>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</si>
  <si>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</si>
  <si>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</si>
  <si>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</si>
  <si>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</si>
  <si>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</si>
  <si>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</si>
  <si>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</si>
  <si>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</si>
  <si>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</si>
  <si>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</si>
  <si>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</si>
  <si>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</si>
  <si>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</si>
  <si>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</si>
  <si>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</si>
  <si>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</si>
  <si>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</si>
  <si>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</si>
  <si>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</si>
  <si>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</si>
  <si>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</si>
  <si>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</si>
  <si>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</si>
  <si>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</si>
  <si>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</si>
  <si>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</si>
  <si>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</si>
  <si>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</si>
  <si>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</si>
  <si>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</si>
  <si>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</si>
  <si>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</si>
  <si>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</si>
  <si>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</si>
  <si>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</si>
  <si>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</si>
  <si>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</si>
  <si>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</si>
  <si>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</si>
  <si>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</si>
  <si>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</si>
  <si>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</si>
  <si>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</si>
  <si>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</si>
  <si>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</si>
  <si>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</si>
  <si>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</si>
  <si>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</si>
  <si>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</si>
  <si>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</si>
  <si>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</si>
  <si>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</si>
  <si>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</si>
  <si>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</si>
  <si>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</si>
  <si>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</si>
  <si>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</si>
  <si>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</si>
  <si>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</si>
  <si>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</si>
  <si>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</si>
  <si>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</si>
  <si>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</si>
  <si>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</si>
  <si>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</si>
  <si>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</si>
  <si>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</si>
  <si>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</si>
  <si>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</si>
  <si>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</si>
  <si>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</si>
  <si>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</si>
  <si>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</si>
  <si>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</si>
  <si>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</si>
  <si>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</si>
  <si>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</si>
  <si>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</si>
  <si>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</si>
  <si>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</si>
  <si>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</si>
  <si>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</si>
  <si>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</si>
  <si>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</si>
  <si>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</si>
  <si>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</si>
  <si>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</si>
  <si>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</si>
  <si>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</si>
  <si>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</si>
  <si>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</si>
  <si>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</si>
  <si>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</si>
  <si>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</si>
  <si>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</si>
  <si>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</si>
  <si>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</si>
  <si>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</si>
  <si>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</si>
  <si>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</si>
  <si>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</si>
  <si>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</si>
  <si>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</si>
  <si>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</si>
  <si>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</si>
  <si>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</si>
  <si>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</si>
  <si>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</si>
  <si>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</si>
  <si>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</si>
  <si>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</si>
  <si>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</si>
  <si>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</si>
  <si>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</si>
  <si>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</si>
  <si>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</si>
  <si>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</si>
  <si>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</si>
  <si>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</si>
  <si>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</si>
  <si>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</si>
  <si>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</si>
  <si>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</si>
  <si>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</si>
  <si>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</si>
  <si>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</si>
  <si>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</si>
  <si>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</si>
  <si>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</si>
  <si>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</si>
  <si>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</si>
  <si>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</si>
  <si>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</si>
  <si>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</si>
  <si>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</si>
  <si>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</si>
  <si>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</si>
  <si>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</si>
  <si>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</si>
  <si>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</si>
  <si>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</si>
  <si>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</si>
  <si>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</si>
  <si>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</si>
  <si>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</si>
  <si>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</si>
  <si>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</si>
  <si>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</si>
  <si>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</si>
  <si>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</si>
  <si>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</si>
  <si>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</si>
  <si>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</si>
  <si>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</si>
  <si>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</si>
  <si>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</si>
  <si>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</si>
  <si>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</si>
  <si>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</si>
  <si>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</si>
  <si>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</si>
  <si>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</si>
  <si>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</si>
  <si>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</si>
  <si>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</si>
  <si>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</si>
  <si>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</si>
  <si>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</si>
  <si>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</si>
  <si>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</si>
  <si>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</si>
  <si>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</si>
  <si>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</si>
  <si>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</si>
  <si>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</si>
  <si>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</si>
  <si>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</si>
  <si>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</si>
  <si>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</si>
  <si>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</si>
  <si>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</si>
  <si>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</si>
  <si>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</si>
  <si>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</si>
  <si>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</si>
  <si>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</si>
  <si>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</si>
  <si>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</si>
  <si>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</si>
  <si>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</si>
  <si>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</si>
  <si>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</si>
  <si>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</si>
  <si>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</si>
  <si>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</si>
  <si>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</si>
  <si>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</si>
  <si>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</si>
  <si>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</si>
  <si>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</si>
  <si>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</si>
  <si>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</si>
  <si>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</si>
  <si>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</si>
  <si>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</si>
  <si>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</si>
  <si>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</si>
  <si>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</si>
  <si>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</si>
  <si>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</si>
  <si>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</si>
  <si>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</si>
  <si>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</si>
  <si>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</si>
  <si>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</si>
  <si>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</si>
  <si>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</si>
  <si>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</si>
  <si>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</si>
  <si>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</si>
  <si>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</si>
  <si>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</si>
  <si>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</si>
  <si>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</si>
  <si>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</si>
  <si>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</si>
  <si>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</si>
  <si>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</si>
  <si>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</si>
  <si>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</si>
  <si>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</si>
  <si>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</si>
  <si>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</si>
  <si>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</si>
  <si>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</si>
  <si>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</si>
  <si>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</si>
  <si>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</si>
  <si>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</si>
  <si>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</si>
  <si>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</si>
  <si>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</si>
  <si>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</si>
  <si>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</si>
  <si>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</si>
  <si>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</si>
  <si>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</si>
  <si>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</si>
  <si>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</si>
  <si>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</si>
  <si>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</si>
  <si>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</si>
  <si>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</si>
  <si>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</si>
  <si>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</si>
  <si>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</si>
  <si>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</si>
  <si>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</si>
  <si>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</si>
  <si>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</si>
  <si>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</si>
  <si>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</si>
  <si>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</si>
  <si>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</si>
  <si>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</si>
  <si>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</si>
  <si>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</si>
  <si>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</si>
  <si>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</si>
  <si>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</si>
  <si>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</si>
  <si>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</si>
  <si>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</si>
  <si>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</si>
  <si>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</si>
  <si>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</si>
  <si>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</si>
  <si>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</si>
  <si>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</si>
  <si>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</si>
  <si>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</si>
  <si>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</si>
  <si>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</si>
  <si>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</si>
  <si>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</si>
  <si>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</si>
  <si>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</si>
  <si>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</si>
  <si>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</si>
  <si>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</si>
  <si>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</si>
  <si>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</si>
  <si>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</si>
  <si>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</si>
  <si>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</si>
  <si>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</si>
  <si>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</si>
  <si>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</si>
  <si>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</si>
  <si>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</si>
  <si>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</si>
  <si>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</si>
  <si>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</si>
  <si>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</si>
  <si>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</si>
  <si>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</si>
  <si>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</si>
  <si>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</si>
  <si>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</si>
  <si>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</si>
  <si>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</si>
  <si>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</si>
  <si>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</si>
  <si>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</si>
  <si>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</si>
  <si>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</si>
  <si>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</si>
  <si>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</si>
  <si>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</si>
  <si>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</si>
  <si>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</si>
  <si>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</si>
  <si>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</si>
  <si>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</si>
  <si>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</si>
  <si>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</si>
  <si>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</si>
  <si>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</si>
  <si>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</si>
  <si>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</si>
  <si>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</si>
  <si>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</si>
  <si>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</si>
  <si>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</si>
  <si>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</si>
  <si>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</si>
  <si>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</si>
  <si>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</si>
  <si>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</si>
  <si>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</si>
  <si>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</si>
  <si>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</si>
  <si>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</si>
  <si>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</si>
  <si>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</si>
  <si>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</si>
  <si>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</si>
  <si>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</si>
  <si>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</si>
  <si>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</si>
  <si>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</si>
  <si>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</si>
  <si>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</si>
  <si>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</si>
  <si>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</si>
  <si>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</si>
  <si>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</si>
  <si>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</si>
  <si>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</si>
  <si>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</si>
  <si>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</si>
  <si>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</si>
  <si>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</si>
  <si>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</si>
  <si>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</si>
  <si>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</si>
  <si>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</si>
  <si>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</si>
  <si>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</si>
  <si>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</si>
  <si>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</si>
  <si>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</si>
  <si>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</si>
  <si>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</si>
  <si>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</si>
  <si>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</si>
  <si>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</si>
  <si>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</si>
  <si>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</si>
  <si>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</si>
  <si>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</si>
  <si>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</si>
  <si>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</si>
  <si>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</si>
  <si>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</si>
  <si>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</si>
  <si>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</si>
  <si>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</si>
  <si>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</si>
  <si>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</si>
  <si>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</si>
  <si>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</si>
  <si>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</si>
  <si>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</si>
  <si>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</si>
  <si>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</si>
  <si>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</si>
  <si>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</si>
  <si>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</si>
  <si>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</si>
  <si>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</si>
  <si>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</si>
  <si>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</si>
  <si>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</si>
  <si>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</si>
  <si>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</si>
  <si>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</si>
  <si>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</si>
  <si>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</si>
  <si>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</si>
  <si>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</si>
  <si>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</si>
  <si>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</si>
  <si>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</si>
  <si>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</si>
  <si>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</si>
  <si>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</si>
  <si>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</si>
  <si>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</si>
  <si>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</si>
  <si>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</si>
  <si>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</si>
  <si>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</si>
  <si>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</si>
  <si>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</si>
  <si>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</si>
  <si>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</si>
  <si>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</si>
  <si>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</si>
  <si>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</si>
  <si>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</si>
  <si>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</si>
  <si>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</si>
  <si>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</si>
  <si>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</si>
  <si>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</si>
  <si>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</si>
  <si>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</si>
  <si>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</si>
  <si>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</si>
  <si>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</si>
  <si>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</si>
  <si>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</si>
  <si>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</si>
  <si>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</si>
  <si>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</si>
  <si>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</si>
  <si>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</si>
  <si>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</si>
  <si>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</si>
  <si>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</si>
  <si>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</si>
  <si>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</si>
  <si>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</si>
  <si>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</si>
  <si>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</si>
  <si>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</si>
  <si>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</si>
  <si>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</si>
  <si>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</si>
  <si>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</si>
  <si>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</si>
  <si>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</si>
  <si>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</si>
  <si>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</si>
  <si>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</si>
  <si>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</si>
  <si>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</si>
  <si>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</si>
  <si>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</si>
  <si>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</si>
  <si>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</si>
  <si>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</si>
  <si>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</si>
  <si>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</si>
  <si>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</si>
  <si>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</si>
  <si>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</si>
  <si>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</si>
  <si>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</si>
  <si>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</si>
  <si>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</si>
  <si>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</si>
  <si>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</si>
  <si>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</si>
  <si>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</si>
  <si>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</si>
  <si>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</si>
  <si>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</si>
  <si>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</si>
  <si>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</si>
  <si>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</si>
  <si>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</si>
  <si>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</si>
  <si>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</si>
  <si>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</si>
  <si>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</si>
  <si>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</si>
  <si>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</si>
  <si>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</si>
  <si>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</si>
  <si>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</si>
  <si>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</si>
  <si>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</si>
  <si>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</si>
  <si>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</si>
  <si>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</si>
  <si>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</si>
  <si>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</si>
  <si>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</si>
  <si>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</si>
  <si>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</si>
  <si>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</si>
  <si>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</si>
  <si>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</si>
  <si>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</si>
  <si>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</si>
  <si>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</si>
  <si>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</si>
  <si>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</si>
  <si>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</si>
  <si>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</si>
  <si>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</si>
  <si>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</si>
  <si>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</si>
  <si>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</si>
  <si>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</si>
  <si>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</si>
  <si>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</si>
  <si>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</si>
  <si>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</si>
  <si>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</si>
  <si>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</si>
  <si>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</si>
  <si>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</si>
  <si>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</si>
  <si>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</si>
  <si>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</si>
  <si>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</si>
  <si>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</si>
  <si>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</si>
  <si>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</si>
  <si>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</si>
  <si>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</si>
  <si>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</si>
  <si>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</si>
  <si>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</si>
  <si>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</si>
  <si>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</si>
  <si>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</si>
  <si>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</si>
  <si>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</si>
  <si>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</si>
  <si>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</si>
  <si>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</si>
  <si>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</si>
  <si>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</si>
  <si>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</si>
  <si>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</si>
  <si>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</si>
  <si>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</si>
  <si>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</si>
  <si>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</si>
  <si>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</si>
  <si>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</si>
  <si>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</si>
  <si>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</si>
  <si>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</si>
  <si>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</si>
  <si>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</si>
  <si>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</si>
  <si>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</si>
  <si>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</si>
  <si>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</si>
  <si>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</si>
  <si>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</si>
  <si>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</si>
  <si>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</si>
  <si>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</si>
  <si>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</si>
  <si>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</si>
  <si>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</si>
  <si>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</si>
  <si>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</si>
  <si>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</si>
  <si>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</si>
  <si>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</si>
  <si>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</si>
  <si>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</si>
  <si>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</si>
  <si>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</si>
  <si>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</si>
  <si>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</si>
  <si>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</si>
  <si>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</si>
  <si>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</si>
  <si>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</si>
  <si>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</si>
  <si>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</si>
  <si>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</si>
  <si>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</si>
  <si>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</si>
  <si>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</si>
  <si>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</si>
  <si>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</si>
  <si>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</si>
  <si>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</si>
  <si>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</si>
  <si>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</si>
  <si>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</si>
  <si>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</si>
  <si>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</si>
  <si>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</si>
  <si>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</si>
  <si>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</si>
  <si>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</si>
  <si>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</si>
  <si>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</si>
  <si>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</si>
  <si>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</si>
  <si>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</si>
  <si>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</si>
  <si>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</si>
  <si>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</si>
  <si>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</si>
  <si>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</si>
  <si>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</si>
  <si>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</si>
  <si>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</si>
  <si>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</si>
  <si>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</si>
  <si>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</si>
  <si>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</si>
  <si>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</si>
  <si>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</si>
  <si>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</si>
  <si>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</si>
  <si>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</si>
  <si>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</si>
  <si>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</si>
  <si>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</si>
  <si>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</si>
  <si>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</si>
  <si>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</si>
  <si>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</si>
  <si>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</si>
  <si>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</si>
  <si>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</si>
  <si>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</si>
  <si>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</si>
  <si>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</si>
  <si>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</si>
  <si>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</si>
  <si>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</si>
  <si>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</si>
  <si>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</si>
  <si>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</si>
  <si>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</si>
  <si>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</si>
  <si>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</si>
  <si>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</si>
  <si>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</si>
  <si>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</si>
  <si>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</si>
  <si>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</si>
  <si>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</si>
  <si>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</si>
  <si>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</si>
  <si>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</si>
  <si>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</si>
  <si>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</si>
  <si>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</si>
  <si>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</si>
  <si>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</si>
  <si>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</si>
  <si>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</si>
  <si>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</si>
  <si>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</si>
  <si>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</si>
  <si>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</si>
  <si>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</si>
  <si>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</si>
  <si>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</si>
  <si>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</si>
  <si>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</si>
  <si>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</si>
  <si>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</si>
  <si>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</si>
  <si>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</si>
  <si>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</si>
  <si>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</si>
  <si>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</si>
  <si>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</si>
  <si>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</si>
  <si>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</si>
  <si>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</si>
  <si>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</si>
  <si>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</si>
  <si>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</si>
  <si>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</si>
  <si>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</si>
  <si>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</si>
  <si>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</si>
  <si>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</si>
  <si>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</si>
  <si>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</si>
  <si>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</si>
  <si>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</si>
  <si>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</si>
  <si>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</si>
  <si>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</si>
  <si>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</si>
  <si>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</si>
  <si>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</si>
  <si>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</si>
  <si>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</si>
  <si>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</si>
  <si>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</si>
  <si>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</si>
  <si>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</si>
  <si>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</si>
  <si>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</si>
  <si>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</si>
  <si>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</si>
  <si>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</si>
  <si>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</si>
  <si>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</si>
  <si>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</si>
  <si>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</si>
  <si>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</si>
  <si>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</si>
  <si>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</si>
  <si>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</si>
  <si>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</si>
  <si>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</si>
  <si>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</si>
  <si>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</si>
  <si>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</si>
  <si>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</si>
  <si>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</si>
  <si>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</si>
  <si>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</si>
  <si>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</si>
  <si>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</si>
  <si>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</si>
  <si>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</si>
  <si>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</si>
  <si>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</si>
  <si>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</si>
  <si>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</si>
  <si>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</si>
  <si>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</si>
  <si>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</si>
  <si>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</si>
  <si>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</si>
  <si>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</si>
  <si>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</si>
  <si>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</si>
  <si>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</si>
  <si>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</si>
  <si>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</si>
  <si>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</si>
  <si>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</si>
  <si>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</si>
  <si>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</si>
  <si>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</si>
  <si>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</si>
  <si>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</si>
  <si>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</si>
  <si>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</si>
  <si>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</si>
  <si>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</si>
  <si>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</si>
  <si>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</si>
  <si>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</si>
  <si>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</si>
  <si>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</si>
  <si>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</si>
  <si>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</si>
  <si>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</si>
  <si>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</si>
  <si>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</si>
  <si>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</si>
  <si>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</si>
  <si>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</si>
  <si>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</si>
  <si>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</si>
  <si>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</si>
  <si>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</si>
  <si>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</si>
  <si>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</si>
  <si>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</si>
  <si>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</si>
  <si>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</si>
  <si>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</si>
  <si>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</si>
  <si>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</si>
  <si>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</si>
  <si>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</si>
  <si>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</si>
  <si>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</si>
  <si>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</si>
  <si>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</si>
  <si>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</si>
  <si>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</si>
  <si>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</si>
  <si>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</si>
  <si>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</si>
  <si>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</si>
  <si>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</si>
  <si>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</si>
  <si>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</si>
  <si>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</si>
  <si>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</si>
  <si>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</si>
  <si>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</si>
  <si>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</si>
  <si>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</si>
  <si>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</si>
  <si>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</si>
  <si>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</si>
  <si>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</si>
  <si>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</si>
  <si>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</si>
  <si>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</si>
  <si>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</si>
  <si>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</si>
  <si>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</si>
  <si>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</si>
  <si>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</si>
  <si>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</si>
  <si>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</si>
  <si>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</si>
  <si>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</si>
  <si>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</si>
  <si>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</si>
  <si>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</si>
  <si>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</si>
  <si>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</si>
  <si>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</si>
  <si>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</si>
  <si>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</si>
  <si>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</si>
  <si>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</si>
  <si>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</si>
  <si>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</si>
  <si>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</si>
  <si>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</si>
  <si>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</si>
  <si>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</si>
  <si>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</si>
  <si>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</si>
  <si>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</si>
  <si>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</si>
  <si>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</si>
  <si>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</si>
  <si>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</si>
  <si>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</si>
  <si>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</si>
  <si>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</si>
  <si>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</si>
  <si>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</si>
  <si>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</si>
  <si>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</si>
  <si>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</si>
  <si>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</si>
  <si>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</si>
  <si>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</si>
  <si>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</si>
  <si>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</si>
  <si>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</si>
  <si>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</si>
  <si>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</si>
  <si>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</si>
  <si>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</si>
  <si>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</si>
  <si>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</si>
  <si>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</si>
  <si>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</si>
  <si>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</si>
  <si>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</si>
  <si>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</si>
  <si>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</si>
  <si>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</si>
  <si>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</si>
  <si>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</si>
  <si>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</si>
  <si>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</si>
  <si>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</si>
  <si>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</si>
  <si>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</si>
  <si>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</si>
  <si>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</si>
  <si>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</si>
  <si>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</si>
  <si>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</si>
  <si>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</si>
  <si>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</si>
  <si>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</si>
  <si>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</si>
  <si>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</si>
  <si>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</si>
  <si>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</si>
  <si>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</si>
  <si>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</si>
  <si>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</si>
  <si>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</si>
  <si>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</si>
  <si>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</si>
  <si>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</si>
  <si>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</si>
  <si>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</si>
  <si>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</si>
  <si>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</si>
  <si>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</si>
  <si>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</si>
  <si>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</si>
  <si>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</si>
  <si>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</si>
  <si>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</si>
  <si>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</si>
  <si>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</si>
  <si>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</si>
  <si>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</si>
  <si>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</si>
  <si>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</si>
  <si>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</si>
  <si>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</si>
  <si>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</si>
  <si>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</si>
  <si>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</si>
  <si>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</si>
  <si>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</si>
  <si>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</si>
  <si>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</si>
  <si>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</si>
  <si>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</si>
  <si>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</si>
  <si>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</si>
  <si>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</si>
  <si>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</si>
  <si>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</si>
  <si>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</si>
  <si>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</si>
  <si>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</si>
  <si>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</si>
  <si>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</si>
  <si>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</si>
  <si>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</si>
  <si>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</si>
  <si>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</si>
  <si>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</si>
  <si>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</si>
  <si>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</si>
  <si>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</si>
  <si>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</si>
  <si>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</si>
  <si>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</si>
  <si>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</si>
  <si>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</si>
  <si>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</si>
  <si>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</si>
  <si>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</si>
  <si>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</si>
  <si>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</si>
  <si>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</si>
  <si>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</si>
  <si>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</si>
  <si>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</si>
  <si>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</si>
  <si>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</si>
  <si>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</si>
  <si>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</si>
  <si>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</si>
  <si>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</si>
  <si>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</si>
  <si>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</si>
  <si>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</si>
  <si>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</si>
  <si>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</si>
  <si>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</si>
  <si>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</si>
  <si>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</si>
  <si>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</si>
  <si>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</si>
  <si>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</si>
  <si>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</si>
  <si>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</si>
  <si>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</si>
  <si>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</si>
  <si>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</si>
  <si>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</si>
  <si>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</si>
  <si>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</si>
  <si>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</si>
  <si>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</si>
  <si>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</si>
  <si>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</si>
  <si>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</si>
  <si>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</si>
  <si>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</si>
  <si>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</si>
  <si>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</si>
  <si>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</si>
  <si>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</si>
  <si>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</si>
  <si>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</si>
  <si>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</si>
  <si>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</si>
  <si>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</si>
  <si>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</si>
  <si>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</si>
  <si>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</si>
  <si>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</si>
  <si>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</si>
  <si>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</si>
  <si>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</si>
  <si>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</si>
  <si>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</si>
  <si>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</si>
  <si>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</si>
  <si>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</si>
  <si>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</si>
  <si>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</si>
  <si>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</si>
  <si>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</si>
  <si>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</si>
  <si>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</si>
  <si>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</si>
  <si>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</si>
  <si>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</si>
  <si>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</si>
  <si>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</si>
  <si>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</si>
  <si>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</si>
  <si>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</si>
  <si>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</si>
  <si>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</si>
  <si>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</si>
  <si>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</si>
  <si>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</si>
  <si>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</si>
  <si>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</si>
  <si>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</si>
  <si>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</si>
  <si>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</si>
  <si>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</si>
  <si>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</si>
  <si>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</si>
  <si>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</si>
  <si>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</si>
  <si>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</si>
  <si>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</si>
  <si>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</si>
  <si>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</si>
  <si>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</si>
  <si>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</si>
  <si>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</si>
  <si>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</si>
  <si>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</si>
  <si>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</si>
  <si>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</si>
  <si>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</si>
  <si>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</si>
  <si>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</si>
  <si>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</si>
  <si>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</si>
  <si>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</si>
  <si>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</si>
  <si>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</si>
  <si>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</si>
  <si>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</si>
  <si>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</si>
  <si>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</si>
  <si>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</si>
  <si>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</si>
  <si>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</si>
  <si>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</si>
  <si>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</si>
  <si>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</si>
  <si>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</si>
  <si>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</si>
  <si>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</si>
  <si>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</si>
  <si>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</si>
  <si>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</si>
  <si>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</si>
  <si>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</si>
  <si>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</si>
  <si>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</si>
  <si>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</si>
  <si>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</si>
  <si>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</si>
  <si>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</si>
  <si>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</si>
  <si>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</si>
  <si>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</si>
  <si>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</si>
  <si>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</si>
  <si>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</si>
  <si>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</si>
  <si>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</si>
  <si>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</si>
  <si>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</si>
  <si>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</si>
  <si>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</si>
  <si>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</si>
  <si>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</si>
  <si>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</si>
  <si>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</si>
  <si>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</si>
  <si>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</si>
  <si>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</si>
  <si>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</si>
  <si>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</si>
  <si>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</si>
  <si>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</si>
  <si>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</si>
  <si>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</si>
  <si>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</si>
  <si>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</si>
  <si>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</si>
  <si>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</si>
  <si>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</si>
  <si>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</si>
  <si>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</si>
  <si>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</si>
  <si>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</si>
  <si>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</si>
  <si>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</si>
  <si>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</si>
  <si>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</si>
  <si>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</si>
  <si>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</si>
  <si>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</si>
  <si>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</si>
  <si>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</si>
  <si>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</si>
  <si>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</si>
  <si>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</si>
  <si>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</si>
  <si>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</si>
  <si>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</si>
  <si>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</si>
  <si>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</si>
  <si>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</si>
  <si>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</si>
  <si>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</si>
  <si>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</si>
  <si>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</si>
  <si>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</si>
  <si>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</si>
  <si>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</si>
  <si>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</si>
  <si>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</si>
  <si>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</si>
  <si>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</si>
  <si>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</si>
  <si>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</si>
  <si>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</si>
  <si>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</si>
  <si>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</si>
  <si>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</si>
  <si>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</si>
  <si>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</si>
  <si>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</si>
  <si>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</si>
  <si>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</si>
  <si>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</si>
  <si>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</si>
  <si>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</si>
  <si>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</si>
  <si>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</si>
  <si>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</si>
  <si>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</si>
  <si>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</si>
  <si>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</si>
  <si>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</si>
  <si>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</si>
  <si>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</si>
  <si>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</si>
  <si>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</si>
  <si>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</si>
  <si>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</si>
  <si>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</si>
  <si>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</si>
  <si>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</si>
  <si>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</si>
  <si>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</si>
  <si>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</si>
  <si>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</si>
  <si>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</si>
  <si>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</si>
  <si>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</si>
  <si>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</si>
  <si>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</si>
  <si>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</si>
  <si>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</si>
  <si>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</si>
  <si>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</si>
  <si>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</si>
  <si>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</si>
  <si>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</si>
  <si>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</si>
  <si>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</si>
  <si>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</si>
  <si>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</si>
  <si>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</si>
  <si>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</si>
  <si>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</si>
  <si>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</si>
  <si>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</si>
  <si>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</si>
  <si>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</si>
  <si>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</si>
  <si>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</si>
  <si>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</si>
  <si>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</si>
  <si>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</si>
  <si>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</si>
  <si>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</si>
  <si>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</si>
  <si>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</si>
  <si>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</si>
  <si>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</si>
  <si>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</si>
  <si>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</si>
  <si>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</si>
  <si>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</si>
  <si>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</si>
  <si>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</si>
  <si>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</si>
  <si>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</si>
  <si>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</si>
  <si>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</si>
  <si>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</si>
  <si>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</si>
  <si>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</si>
  <si>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</si>
  <si>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</si>
  <si>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</si>
  <si>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</si>
  <si>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</si>
  <si>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</si>
  <si>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</si>
  <si>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</si>
  <si>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</si>
  <si>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</si>
  <si>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</si>
  <si>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</si>
  <si>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</si>
  <si>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</si>
  <si>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</si>
  <si>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</si>
  <si>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</si>
  <si>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</si>
  <si>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</si>
  <si>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</si>
  <si>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</si>
  <si>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</si>
  <si>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</si>
  <si>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</si>
  <si>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</si>
  <si>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</si>
  <si>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</si>
  <si>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</si>
  <si>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</si>
  <si>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</si>
  <si>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</si>
  <si>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</si>
  <si>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</si>
  <si>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</si>
  <si>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</si>
  <si>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</si>
  <si>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</si>
  <si>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</si>
  <si>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</si>
  <si>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</si>
  <si>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</si>
  <si>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</si>
  <si>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</si>
  <si>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</si>
  <si>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</si>
  <si>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</si>
  <si>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</si>
  <si>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</si>
  <si>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</si>
  <si>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</si>
  <si>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</si>
  <si>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</si>
  <si>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</si>
  <si>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</si>
  <si>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</si>
  <si>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</si>
  <si>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</si>
  <si>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</si>
  <si>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</si>
  <si>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</si>
  <si>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</si>
  <si>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</si>
  <si>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</si>
  <si>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</si>
  <si>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</si>
  <si>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</si>
  <si>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</si>
  <si>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</si>
  <si>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</si>
  <si>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</si>
  <si>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</si>
  <si>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</si>
  <si>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</si>
  <si>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</si>
  <si>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</si>
  <si>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</si>
  <si>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</si>
  <si>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</si>
  <si>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</si>
  <si>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</si>
  <si>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</si>
  <si>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</si>
  <si>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</si>
  <si>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</si>
  <si>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</si>
  <si>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</si>
  <si>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</si>
  <si>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</si>
  <si>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</si>
  <si>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</si>
  <si>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</si>
  <si>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</si>
  <si>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</si>
  <si>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</si>
  <si>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</si>
  <si>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</si>
  <si>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</si>
  <si>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</si>
  <si>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</si>
  <si>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</si>
  <si>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</si>
  <si>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</si>
  <si>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</si>
  <si>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</si>
  <si>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</si>
  <si>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</si>
  <si>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</si>
  <si>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</si>
  <si>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</si>
  <si>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</si>
  <si>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</si>
  <si>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</si>
  <si>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</si>
  <si>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</si>
  <si>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</si>
  <si>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</si>
  <si>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</si>
  <si>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</si>
  <si>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</si>
  <si>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</si>
  <si>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</si>
  <si>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</si>
  <si>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</si>
  <si>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</si>
  <si>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</si>
  <si>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</si>
  <si>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</si>
  <si>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</si>
  <si>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</si>
  <si>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</si>
  <si>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</si>
  <si>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</si>
  <si>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</si>
  <si>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</si>
  <si>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</si>
  <si>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</si>
  <si>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</si>
  <si>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</si>
  <si>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</si>
  <si>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</si>
  <si>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</si>
  <si>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</si>
  <si>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</si>
  <si>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</si>
  <si>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</si>
  <si>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</si>
  <si>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</si>
  <si>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</si>
  <si>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</si>
  <si>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</si>
  <si>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</si>
  <si>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</si>
  <si>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</si>
  <si>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</si>
  <si>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</si>
  <si>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</si>
  <si>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</si>
  <si>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</si>
  <si>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</si>
  <si>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</si>
  <si>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</si>
  <si>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</si>
  <si>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</si>
  <si>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</si>
  <si>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</si>
  <si>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</si>
  <si>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</si>
  <si>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</si>
  <si>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</si>
  <si>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</si>
  <si>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</si>
  <si>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</si>
  <si>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</si>
  <si>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</si>
  <si>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</si>
  <si>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</si>
  <si>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</si>
  <si>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</si>
  <si>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</si>
  <si>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</si>
  <si>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</si>
  <si>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</si>
  <si>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</si>
  <si>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</si>
  <si>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</si>
  <si>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</si>
  <si>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</si>
  <si>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</si>
  <si>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</si>
  <si>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</si>
  <si>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</si>
  <si>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</si>
  <si>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</si>
  <si>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</si>
  <si>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</si>
  <si>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</si>
  <si>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</si>
  <si>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</si>
  <si>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</si>
  <si>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</si>
  <si>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</si>
  <si>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</si>
  <si>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</si>
  <si>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</si>
  <si>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</si>
  <si>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</si>
  <si>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</si>
  <si>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</si>
  <si>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</si>
  <si>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</si>
  <si>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</si>
  <si>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</si>
  <si>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</si>
  <si>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</si>
  <si>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</si>
  <si>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</si>
  <si>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</si>
  <si>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</si>
  <si>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</si>
  <si>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</si>
  <si>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</si>
  <si>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</si>
  <si>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</si>
  <si>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</si>
  <si>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</si>
  <si>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</si>
  <si>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</si>
  <si>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</si>
  <si>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</si>
  <si>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</si>
  <si>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</si>
  <si>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</si>
  <si>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</si>
  <si>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</si>
  <si>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</si>
  <si>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</si>
  <si>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</si>
  <si>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</si>
  <si>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</si>
  <si>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</si>
  <si>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</si>
  <si>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</si>
  <si>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</si>
  <si>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</si>
  <si>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</si>
  <si>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</si>
  <si>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</si>
  <si>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</si>
  <si>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</si>
  <si>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</si>
  <si>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</si>
  <si>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</si>
  <si>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</si>
  <si>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</si>
  <si>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</si>
  <si>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</si>
  <si>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</si>
  <si>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</si>
  <si>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</si>
  <si>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</si>
  <si>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</si>
  <si>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</si>
  <si>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</si>
  <si>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</si>
  <si>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</si>
  <si>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</si>
  <si>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</si>
  <si>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</si>
  <si>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</si>
  <si>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</si>
  <si>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</si>
  <si>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</si>
  <si>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</si>
  <si>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</si>
  <si>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</si>
  <si>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</si>
  <si>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</si>
  <si>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</si>
  <si>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</si>
  <si>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</si>
  <si>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</si>
  <si>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</si>
  <si>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</si>
  <si>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</si>
  <si>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</si>
  <si>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</si>
  <si>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</si>
  <si>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</si>
  <si>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</si>
  <si>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</si>
  <si>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</si>
  <si>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</si>
  <si>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</si>
  <si>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</si>
  <si>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</si>
  <si>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</si>
  <si>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</si>
  <si>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</si>
  <si>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</si>
  <si>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</si>
  <si>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</si>
  <si>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</si>
  <si>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</si>
  <si>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</si>
  <si>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</si>
  <si>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</si>
  <si>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</si>
  <si>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</si>
  <si>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</si>
  <si>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</si>
  <si>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</si>
  <si>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</si>
  <si>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</si>
  <si>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</si>
  <si>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</si>
  <si>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</si>
  <si>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</si>
  <si>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</si>
  <si>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</si>
  <si>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</si>
  <si>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</si>
  <si>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</si>
  <si>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</si>
  <si>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</si>
  <si>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</si>
  <si>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</si>
  <si>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</si>
  <si>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</si>
  <si>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</si>
  <si>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</si>
  <si>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</si>
  <si>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</si>
  <si>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</si>
  <si>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</si>
  <si>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</si>
  <si>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</si>
  <si>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</si>
  <si>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</si>
  <si>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</si>
  <si>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</si>
  <si>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</si>
  <si>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</si>
  <si>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</si>
  <si>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</si>
  <si>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</si>
  <si>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</si>
  <si>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</si>
  <si>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</si>
  <si>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</si>
  <si>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</si>
  <si>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</si>
  <si>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</si>
  <si>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</si>
  <si>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</si>
  <si>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</si>
  <si>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</si>
  <si>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</si>
  <si>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</si>
  <si>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</si>
  <si>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</si>
  <si>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</si>
  <si>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</si>
  <si>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</si>
  <si>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</si>
  <si>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</si>
  <si>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</si>
  <si>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</si>
  <si>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</si>
  <si>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</si>
  <si>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</si>
  <si>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</si>
  <si>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</si>
  <si>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</si>
  <si>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</si>
  <si>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</si>
  <si>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</si>
  <si>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</si>
  <si>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</si>
  <si>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</si>
  <si>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</si>
  <si>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</si>
  <si>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</si>
  <si>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</si>
  <si>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</si>
  <si>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</si>
  <si>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</si>
  <si>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</si>
  <si>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</si>
  <si>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</si>
  <si>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</si>
  <si>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</si>
  <si>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</si>
  <si>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</si>
  <si>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</si>
  <si>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</si>
  <si>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</si>
  <si>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</si>
  <si>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</si>
  <si>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</si>
  <si>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</si>
  <si>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</si>
  <si>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</si>
  <si>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</si>
  <si>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</si>
  <si>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</si>
  <si>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</si>
  <si>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</si>
  <si>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</si>
  <si>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</si>
  <si>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</si>
  <si>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</si>
  <si>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</si>
  <si>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</si>
  <si>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</si>
  <si>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</si>
  <si>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</si>
  <si>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</si>
  <si>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</si>
  <si>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</si>
  <si>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</si>
  <si>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</si>
  <si>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</si>
  <si>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</si>
  <si>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</si>
  <si>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</si>
  <si>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</si>
  <si>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</si>
  <si>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</si>
  <si>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</si>
  <si>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</si>
  <si>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</si>
  <si>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</si>
  <si>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</si>
  <si>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</si>
  <si>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</si>
  <si>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</si>
  <si>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</si>
  <si>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</si>
  <si>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</si>
  <si>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</si>
  <si>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</si>
  <si>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</si>
  <si>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</si>
  <si>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</si>
  <si>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</si>
  <si>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</si>
  <si>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</si>
  <si>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</si>
  <si>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</si>
  <si>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</si>
  <si>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</si>
  <si>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</si>
  <si>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</si>
  <si>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</si>
  <si>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</si>
  <si>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</si>
  <si>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</si>
  <si>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</si>
  <si>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</si>
  <si>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</si>
  <si>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</si>
  <si>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</si>
  <si>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</si>
  <si>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</si>
  <si>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</si>
  <si>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</si>
  <si>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</si>
  <si>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</si>
  <si>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</si>
  <si>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</si>
  <si>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</si>
  <si>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</si>
  <si>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</si>
  <si>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</si>
  <si>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</si>
  <si>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</si>
  <si>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</si>
  <si>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</si>
  <si>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</si>
  <si>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</si>
  <si>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</si>
  <si>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</si>
  <si>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</si>
  <si>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</si>
  <si>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</si>
  <si>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</si>
  <si>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</si>
  <si>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</si>
  <si>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</si>
  <si>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</si>
  <si>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</si>
  <si>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</si>
  <si>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</si>
  <si>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</si>
  <si>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</si>
  <si>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</si>
  <si>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</si>
  <si>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</si>
  <si>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</si>
  <si>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</si>
  <si>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</si>
  <si>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</si>
  <si>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</si>
  <si>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</si>
  <si>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</si>
  <si>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</si>
  <si>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</si>
  <si>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</si>
  <si>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</si>
  <si>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</si>
  <si>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</si>
  <si>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</si>
  <si>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</si>
  <si>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</si>
  <si>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</si>
  <si>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</si>
  <si>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</si>
  <si>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</si>
  <si>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</si>
  <si>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</si>
  <si>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</si>
  <si>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</si>
  <si>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</si>
  <si>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</si>
  <si>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</si>
  <si>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</si>
  <si>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</si>
  <si>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</si>
  <si>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</si>
  <si>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</si>
  <si>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</si>
  <si>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</si>
  <si>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</si>
  <si>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</si>
  <si>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</si>
  <si>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</si>
  <si>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</si>
  <si>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</si>
  <si>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</si>
  <si>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</si>
  <si>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</si>
  <si>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</si>
  <si>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</si>
  <si>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</si>
  <si>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</si>
  <si>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</si>
  <si>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</si>
  <si>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</si>
  <si>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</si>
  <si>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</si>
  <si>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</si>
  <si>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</si>
  <si>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</si>
  <si>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</si>
  <si>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</si>
  <si>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</si>
  <si>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</si>
  <si>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</si>
  <si>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</si>
  <si>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</si>
  <si>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</si>
  <si>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</si>
  <si>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</si>
  <si>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</si>
  <si>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</si>
  <si>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</si>
  <si>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</si>
  <si>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</si>
  <si>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</si>
  <si>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</si>
  <si>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</si>
  <si>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</si>
  <si>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</si>
  <si>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</si>
  <si>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</si>
  <si>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</si>
  <si>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</si>
  <si>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</si>
  <si>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</si>
  <si>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</si>
  <si>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</si>
  <si>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</si>
  <si>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</si>
  <si>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</si>
  <si>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</si>
  <si>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</si>
  <si>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</si>
  <si>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</si>
  <si>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</si>
  <si>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</si>
  <si>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</si>
  <si>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</si>
  <si>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</si>
  <si>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</si>
  <si>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</si>
  <si>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</si>
  <si>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</si>
  <si>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</si>
  <si>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</si>
  <si>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</si>
  <si>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</si>
  <si>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</si>
  <si>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</si>
  <si>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</si>
  <si>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</si>
  <si>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</si>
  <si>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</si>
  <si>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</si>
  <si>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</si>
  <si>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</si>
  <si>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</si>
  <si>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</si>
  <si>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</si>
  <si>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</si>
  <si>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</si>
  <si>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</si>
  <si>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</si>
  <si>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</si>
  <si>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</si>
  <si>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</si>
  <si>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</si>
  <si>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</si>
  <si>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</si>
  <si>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</si>
  <si>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</si>
  <si>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</si>
  <si>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</si>
  <si>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</si>
  <si>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</si>
  <si>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</si>
  <si>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</si>
  <si>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</si>
  <si>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</si>
  <si>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</si>
  <si>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</si>
  <si>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</si>
  <si>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</si>
  <si>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</si>
  <si>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</si>
  <si>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</si>
  <si>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</si>
  <si>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</si>
  <si>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</si>
  <si>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</si>
  <si>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</si>
  <si>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</si>
  <si>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</si>
  <si>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</si>
  <si>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</si>
  <si>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</si>
  <si>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</si>
  <si>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</si>
  <si>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</si>
  <si>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</si>
  <si>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</si>
  <si>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</si>
  <si>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</si>
  <si>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</si>
  <si>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</si>
  <si>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</si>
  <si>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</si>
  <si>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</si>
  <si>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</si>
  <si>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</si>
  <si>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</si>
  <si>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</si>
  <si>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</si>
  <si>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</si>
  <si>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</si>
  <si>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</si>
  <si>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</si>
  <si>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</si>
  <si>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</si>
  <si>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</si>
  <si>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</si>
  <si>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</si>
  <si>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</si>
  <si>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</si>
  <si>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</si>
  <si>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</si>
  <si>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</si>
  <si>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</si>
  <si>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</si>
  <si>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</si>
  <si>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</si>
  <si>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</si>
  <si>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</si>
  <si>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</si>
  <si>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</si>
  <si>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</si>
  <si>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</si>
  <si>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</si>
  <si>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</si>
  <si>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</si>
  <si>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</si>
  <si>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</si>
  <si>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</si>
  <si>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</si>
  <si>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</si>
  <si>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</si>
  <si>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</si>
  <si>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</si>
  <si>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</si>
  <si>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</si>
  <si>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</si>
  <si>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</si>
  <si>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</si>
  <si>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</si>
  <si>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</si>
  <si>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</si>
  <si>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</si>
  <si>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</si>
  <si>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</si>
  <si>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</si>
  <si>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</si>
  <si>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</si>
  <si>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</si>
  <si>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</si>
  <si>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</si>
  <si>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</si>
  <si>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</si>
  <si>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</si>
  <si>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</si>
  <si>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</si>
  <si>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</si>
  <si>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</si>
  <si>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</si>
  <si>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</si>
  <si>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</si>
  <si>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</si>
  <si>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</si>
  <si>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</si>
  <si>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</si>
  <si>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</si>
  <si>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</si>
  <si>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</si>
  <si>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</si>
  <si>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</si>
  <si>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</si>
  <si>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</si>
  <si>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</si>
  <si>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</si>
  <si>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</si>
  <si>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</si>
  <si>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</si>
  <si>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</si>
  <si>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</si>
  <si>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</si>
  <si>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</si>
  <si>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</si>
  <si>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</si>
  <si>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</si>
  <si>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</si>
  <si>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</si>
  <si>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</si>
  <si>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</si>
  <si>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</si>
  <si>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</si>
  <si>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</si>
  <si>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</si>
  <si>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</si>
  <si>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</si>
  <si>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</si>
  <si>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</si>
  <si>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</si>
  <si>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</si>
  <si>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</si>
  <si>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</si>
  <si>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</si>
  <si>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</si>
  <si>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</si>
  <si>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</si>
  <si>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</si>
  <si>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</si>
  <si>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</si>
  <si>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</si>
  <si>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</si>
  <si>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</si>
  <si>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</si>
  <si>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</si>
  <si>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</si>
  <si>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</si>
  <si>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</si>
  <si>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</si>
  <si>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</si>
  <si>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</si>
  <si>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</si>
  <si>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</si>
  <si>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</si>
  <si>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</si>
  <si>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</si>
  <si>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</si>
  <si>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</si>
  <si>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</si>
  <si>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</si>
  <si>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</si>
  <si>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</si>
  <si>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</si>
  <si>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</si>
  <si>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</si>
  <si>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</si>
  <si>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</si>
  <si>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</si>
  <si>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</si>
  <si>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</si>
  <si>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</si>
  <si>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</si>
  <si>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</si>
  <si>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</si>
  <si>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</si>
  <si>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</si>
  <si>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</si>
  <si>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</si>
  <si>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</si>
  <si>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</si>
  <si>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</si>
  <si>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</si>
  <si>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</si>
  <si>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</si>
  <si>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</si>
  <si>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</si>
  <si>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</si>
  <si>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</si>
  <si>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</si>
  <si>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</si>
  <si>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</si>
  <si>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</si>
  <si>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</si>
  <si>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</si>
  <si>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</si>
  <si>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</si>
  <si>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</si>
  <si>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</si>
  <si>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</si>
  <si>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</si>
  <si>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</si>
  <si>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</si>
  <si>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</si>
  <si>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</si>
  <si>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</si>
  <si>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</si>
  <si>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</si>
  <si>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</si>
  <si>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</si>
  <si>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</si>
  <si>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</si>
  <si>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</si>
  <si>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</si>
  <si>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</si>
  <si>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</si>
  <si>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</si>
  <si>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</si>
  <si>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</si>
  <si>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</si>
  <si>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</si>
  <si>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</si>
  <si>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</si>
  <si>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</si>
  <si>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</si>
  <si>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</si>
  <si>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</si>
  <si>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</si>
  <si>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</si>
  <si>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</si>
  <si>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</si>
  <si>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</si>
  <si>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</si>
  <si>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</si>
  <si>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</si>
  <si>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</si>
  <si>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</si>
  <si>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</si>
  <si>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</si>
  <si>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</si>
  <si>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</si>
  <si>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</si>
  <si>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</si>
  <si>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</si>
  <si>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</si>
  <si>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</si>
  <si>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</si>
  <si>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</si>
  <si>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</si>
  <si>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</si>
  <si>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</si>
  <si>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</si>
  <si>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</si>
  <si>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</si>
  <si>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</si>
  <si>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</si>
  <si>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</si>
  <si>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</si>
  <si>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</si>
  <si>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</si>
  <si>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</si>
  <si>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</si>
  <si>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</si>
  <si>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</si>
  <si>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</si>
  <si>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</si>
  <si>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</si>
  <si>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</si>
  <si>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</si>
  <si>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</si>
  <si>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</si>
  <si>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</si>
  <si>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</si>
  <si>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</si>
  <si>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</si>
  <si>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</si>
  <si>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</si>
  <si>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</si>
  <si>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</si>
  <si>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</si>
  <si>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</si>
  <si>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</si>
  <si>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</si>
  <si>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</si>
  <si>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</si>
  <si>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</si>
  <si>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</si>
  <si>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</si>
  <si>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</si>
  <si>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</si>
  <si>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</si>
  <si>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</si>
  <si>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</si>
  <si>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</si>
  <si>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</si>
  <si>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</si>
  <si>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</si>
  <si>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</si>
  <si>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</si>
  <si>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</si>
  <si>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</si>
  <si>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</si>
  <si>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</si>
  <si>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</si>
  <si>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</si>
  <si>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</si>
  <si>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</si>
  <si>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</si>
  <si>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</si>
  <si>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</si>
  <si>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</si>
  <si>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</si>
  <si>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</si>
  <si>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</si>
  <si>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</si>
  <si>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</si>
  <si>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</si>
  <si>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</si>
  <si>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</si>
  <si>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</si>
  <si>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</si>
  <si>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</si>
  <si>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</si>
  <si>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</si>
  <si>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</si>
  <si>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</si>
  <si>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</si>
  <si>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</si>
  <si>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</si>
  <si>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</si>
  <si>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</si>
  <si>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</si>
  <si>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</si>
  <si>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</si>
  <si>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</si>
  <si>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</si>
  <si>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</si>
  <si>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</si>
  <si>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</si>
  <si>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</si>
  <si>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</si>
  <si>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</si>
  <si>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</si>
  <si>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</si>
  <si>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</si>
  <si>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</si>
  <si>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</si>
  <si>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</si>
  <si>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</si>
  <si>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</si>
  <si>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</si>
  <si>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</si>
  <si>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</si>
  <si>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</si>
  <si>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</si>
  <si>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</si>
  <si>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</si>
  <si>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</si>
  <si>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</si>
  <si>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</si>
  <si>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</si>
  <si>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</si>
  <si>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</si>
  <si>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</si>
  <si>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</si>
  <si>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</si>
  <si>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</si>
  <si>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</si>
  <si>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</si>
  <si>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</si>
  <si>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</si>
  <si>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</si>
  <si>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</si>
  <si>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</si>
  <si>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</si>
  <si>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</si>
  <si>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</si>
  <si>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</si>
  <si>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</si>
  <si>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</si>
  <si>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</si>
  <si>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</si>
  <si>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</si>
  <si>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</si>
  <si>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</si>
  <si>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</si>
  <si>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</si>
  <si>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</si>
  <si>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</si>
  <si>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</si>
  <si>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</si>
  <si>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</si>
  <si>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</si>
  <si>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</si>
  <si>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</si>
  <si>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</si>
  <si>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</si>
  <si>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</si>
  <si>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</si>
  <si>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</si>
  <si>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</si>
  <si>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</si>
  <si>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</si>
  <si>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</si>
  <si>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</si>
  <si>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</si>
  <si>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</si>
  <si>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</si>
  <si>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</si>
  <si>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</si>
  <si>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</si>
  <si>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</si>
  <si>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</si>
  <si>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</si>
  <si>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</si>
  <si>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</si>
  <si>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</si>
  <si>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</si>
  <si>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</si>
  <si>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</si>
  <si>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</si>
  <si>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</si>
  <si>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</si>
  <si>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</si>
  <si>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</si>
  <si>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</si>
  <si>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</si>
  <si>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</si>
  <si>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</si>
  <si>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</si>
  <si>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</si>
  <si>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</si>
  <si>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</si>
  <si>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</si>
  <si>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</si>
  <si>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</si>
  <si>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</si>
  <si>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</si>
  <si>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</si>
  <si>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</si>
  <si>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</si>
  <si>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</si>
  <si>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</si>
  <si>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</si>
  <si>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</si>
  <si>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</si>
  <si>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</si>
  <si>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</si>
  <si>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</si>
  <si>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</si>
  <si>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</si>
  <si>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</si>
  <si>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</si>
  <si>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</si>
  <si>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</si>
  <si>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</si>
  <si>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</si>
  <si>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</si>
  <si>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</si>
  <si>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</si>
  <si>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</si>
  <si>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</si>
  <si>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</si>
  <si>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</si>
  <si>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</si>
  <si>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</si>
  <si>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</si>
  <si>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</si>
  <si>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</si>
  <si>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</si>
  <si>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</si>
  <si>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</si>
  <si>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</si>
  <si>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</si>
  <si>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</si>
  <si>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</si>
  <si>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</si>
  <si>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</si>
  <si>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</si>
  <si>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</si>
  <si>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</si>
  <si>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</si>
  <si>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</si>
  <si>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</si>
  <si>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</si>
  <si>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</si>
  <si>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</si>
  <si>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</si>
  <si>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</si>
  <si>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</si>
  <si>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</si>
  <si>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</si>
  <si>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</si>
  <si>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</si>
  <si>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</si>
  <si>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</si>
  <si>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</si>
  <si>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</si>
  <si>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</si>
  <si>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</si>
  <si>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</si>
  <si>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</si>
  <si>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</si>
  <si>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</si>
  <si>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</si>
  <si>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</si>
  <si>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</si>
  <si>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</si>
  <si>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</si>
  <si>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</si>
  <si>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</si>
  <si>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</si>
  <si>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</si>
  <si>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</si>
  <si>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</si>
  <si>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</si>
  <si>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</si>
  <si>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</si>
  <si>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</si>
  <si>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</si>
  <si>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</si>
  <si>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</si>
  <si>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</si>
  <si>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</si>
  <si>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</si>
  <si>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</si>
  <si>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</si>
  <si>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</si>
  <si>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</si>
  <si>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</si>
  <si>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</si>
  <si>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</si>
  <si>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</si>
  <si>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</si>
  <si>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</si>
  <si>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</si>
  <si>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</si>
  <si>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</si>
  <si>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</si>
  <si>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</si>
  <si>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</si>
  <si>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</si>
  <si>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</si>
  <si>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</si>
  <si>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</si>
  <si>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</si>
  <si>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</si>
  <si>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</si>
  <si>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</si>
  <si>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</si>
  <si>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</si>
  <si>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</si>
  <si>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</si>
  <si>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</si>
  <si>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</si>
  <si>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</si>
  <si>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</si>
  <si>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</si>
  <si>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</si>
  <si>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</si>
  <si>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</si>
  <si>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</si>
  <si>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</si>
  <si>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</si>
  <si>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</si>
  <si>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</si>
  <si>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</si>
  <si>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</si>
  <si>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</si>
  <si>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</si>
  <si>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</si>
  <si>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</si>
  <si>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</si>
  <si>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</si>
  <si>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</si>
  <si>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</si>
  <si>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</si>
  <si>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</si>
  <si>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</si>
  <si>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</si>
  <si>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</si>
  <si>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</si>
  <si>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</si>
  <si>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</si>
  <si>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</si>
  <si>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</si>
  <si>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</si>
  <si>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</si>
  <si>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</si>
  <si>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</si>
  <si>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</si>
  <si>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</si>
  <si>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</si>
  <si>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</si>
  <si>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</si>
  <si>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</si>
  <si>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</si>
  <si>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</si>
  <si>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</si>
  <si>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</si>
  <si>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</si>
  <si>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</si>
  <si>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</si>
  <si>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</si>
  <si>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</si>
  <si>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</si>
  <si>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</si>
  <si>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</si>
  <si>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</si>
  <si>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</si>
  <si>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</si>
  <si>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</si>
  <si>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</si>
  <si>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</si>
  <si>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</si>
  <si>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</si>
  <si>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</si>
  <si>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</si>
  <si>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</si>
  <si>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</si>
  <si>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</si>
  <si>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</si>
  <si>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</si>
  <si>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</si>
  <si>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</si>
  <si>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</si>
  <si>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</si>
  <si>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</si>
  <si>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</si>
  <si>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</si>
  <si>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</si>
  <si>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</si>
  <si>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</si>
  <si>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</si>
  <si>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</si>
  <si>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</si>
  <si>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</si>
  <si>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</si>
  <si>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</si>
  <si>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</si>
  <si>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</si>
  <si>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</si>
  <si>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</si>
  <si>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</si>
  <si>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</si>
  <si>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</si>
  <si>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</si>
  <si>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</si>
  <si>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</si>
  <si>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</si>
  <si>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</si>
  <si>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</si>
  <si>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</si>
  <si>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</si>
  <si>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</si>
  <si>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</si>
  <si>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</si>
  <si>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</si>
  <si>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</si>
  <si>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</si>
  <si>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</si>
  <si>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</si>
  <si>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</si>
  <si>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</si>
  <si>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</si>
  <si>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</si>
  <si>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</si>
  <si>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</si>
  <si>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</si>
  <si>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</si>
  <si>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</si>
  <si>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</si>
  <si>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</si>
  <si>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</si>
  <si>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</si>
  <si>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</si>
  <si>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</si>
  <si>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</si>
  <si>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</si>
  <si>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</si>
  <si>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</si>
  <si>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</si>
  <si>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</si>
  <si>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</si>
  <si>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</si>
  <si>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</si>
  <si>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</si>
  <si>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</si>
  <si>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</si>
  <si>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</si>
  <si>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</si>
  <si>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</si>
  <si>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</si>
  <si>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</si>
  <si>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</si>
  <si>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</si>
  <si>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</si>
  <si>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</si>
  <si>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</si>
  <si>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</si>
  <si>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</si>
  <si>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</si>
  <si>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</si>
  <si>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</si>
  <si>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</si>
  <si>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</si>
  <si>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</si>
  <si>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</si>
  <si>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</si>
  <si>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</si>
  <si>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</si>
  <si>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</si>
  <si>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</si>
  <si>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</si>
  <si>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</si>
  <si>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</si>
  <si>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</si>
  <si>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</si>
  <si>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</si>
  <si>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</si>
  <si>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</si>
  <si>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</si>
  <si>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</si>
  <si>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</si>
  <si>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</si>
  <si>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</si>
  <si>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</si>
  <si>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</si>
  <si>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</si>
  <si>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</si>
  <si>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</si>
  <si>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</si>
  <si>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</si>
  <si>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</si>
  <si>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</si>
  <si>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</si>
  <si>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</si>
  <si>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</si>
  <si>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</si>
  <si>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</si>
  <si>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</si>
  <si>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</si>
  <si>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</si>
  <si>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</si>
  <si>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</si>
  <si>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</si>
  <si>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</si>
  <si>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</si>
  <si>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</si>
  <si>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</si>
  <si>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</si>
  <si>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</si>
  <si>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</si>
  <si>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</si>
  <si>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</si>
  <si>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</si>
  <si>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</si>
  <si>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</si>
  <si>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</si>
  <si>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</si>
  <si>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</si>
  <si>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</si>
  <si>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</si>
  <si>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</si>
  <si>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</si>
  <si>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</si>
  <si>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</si>
  <si>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</si>
  <si>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</si>
  <si>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</si>
  <si>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</si>
  <si>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</si>
  <si>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</si>
  <si>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</si>
  <si>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</si>
  <si>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</si>
  <si>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</si>
  <si>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</si>
  <si>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</si>
  <si>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</si>
  <si>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</si>
  <si>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</si>
  <si>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</si>
  <si>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</si>
  <si>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</si>
  <si>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</si>
  <si>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</si>
  <si>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</si>
  <si>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</si>
  <si>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</si>
  <si>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</si>
  <si>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</si>
  <si>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</si>
  <si>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</si>
  <si>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</si>
  <si>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</si>
  <si>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</si>
  <si>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</si>
  <si>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</si>
  <si>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</si>
  <si>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</si>
  <si>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</si>
  <si>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</si>
  <si>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</si>
  <si>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</si>
  <si>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</si>
  <si>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</si>
  <si>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</si>
  <si>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</si>
  <si>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</si>
  <si>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</si>
  <si>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</si>
  <si>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</si>
  <si>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</si>
  <si>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</si>
  <si>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</si>
  <si>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</si>
  <si>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</si>
  <si>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</si>
  <si>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</si>
  <si>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</si>
  <si>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</si>
  <si>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</si>
  <si>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</si>
  <si>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</si>
  <si>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</si>
  <si>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</si>
  <si>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</si>
  <si>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</si>
  <si>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</si>
  <si>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</si>
  <si>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</si>
  <si>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</si>
  <si>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</si>
  <si>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</si>
  <si>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</si>
  <si>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</si>
  <si>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</si>
  <si>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</si>
  <si>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</si>
  <si>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</si>
  <si>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</si>
  <si>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</si>
  <si>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</si>
  <si>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</si>
  <si>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</si>
  <si>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</si>
  <si>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</si>
  <si>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</si>
  <si>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</si>
  <si>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</si>
  <si>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</si>
  <si>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</si>
  <si>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</si>
  <si>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</si>
  <si>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</si>
  <si>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</si>
  <si>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</si>
  <si>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</si>
  <si>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</si>
  <si>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</si>
  <si>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</si>
  <si>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</si>
  <si>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</si>
  <si>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</si>
  <si>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</si>
  <si>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</si>
  <si>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</si>
  <si>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</si>
  <si>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</si>
  <si>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</si>
  <si>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</si>
  <si>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</si>
  <si>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</si>
  <si>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</si>
  <si>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</si>
  <si>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</si>
  <si>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</si>
  <si>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</si>
  <si>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</si>
  <si>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</si>
  <si>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</si>
  <si>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</si>
  <si>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</si>
  <si>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</si>
  <si>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</si>
  <si>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</si>
  <si>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</si>
  <si>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</si>
  <si>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</si>
  <si>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</si>
  <si>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</si>
  <si>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</si>
  <si>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</si>
  <si>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</si>
  <si>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</si>
  <si>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</si>
  <si>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</si>
  <si>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</si>
  <si>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</si>
  <si>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</si>
  <si>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</si>
  <si>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</si>
  <si>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</si>
  <si>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</si>
  <si>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</si>
  <si>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</si>
  <si>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</si>
  <si>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</si>
  <si>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</si>
  <si>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</si>
  <si>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</si>
  <si>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</si>
  <si>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</si>
  <si>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</si>
  <si>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</si>
  <si>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</si>
  <si>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</si>
  <si>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</si>
  <si>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</si>
  <si>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</si>
  <si>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</si>
  <si>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</si>
  <si>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</si>
  <si>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</si>
  <si>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</si>
  <si>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</si>
  <si>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</si>
  <si>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</si>
  <si>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</si>
  <si>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</si>
  <si>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</si>
  <si>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</si>
  <si>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</si>
  <si>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</si>
  <si>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</si>
  <si>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</si>
  <si>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</si>
  <si>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</si>
  <si>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</si>
  <si>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</si>
  <si>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</si>
  <si>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</si>
  <si>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</si>
  <si>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</si>
  <si>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</si>
  <si>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</si>
  <si>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</si>
  <si>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</si>
  <si>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</si>
  <si>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</si>
  <si>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</si>
  <si>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</si>
  <si>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</si>
  <si>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</si>
  <si>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</si>
  <si>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</si>
  <si>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</si>
  <si>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</si>
  <si>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</si>
  <si>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</si>
  <si>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</si>
  <si>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</si>
  <si>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</si>
  <si>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</si>
  <si>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</si>
  <si>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</si>
  <si>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</si>
  <si>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</si>
  <si>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</si>
  <si>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</si>
  <si>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</si>
  <si>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</si>
  <si>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</si>
  <si>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</si>
  <si>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</si>
  <si>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</si>
  <si>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</si>
  <si>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</si>
  <si>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</si>
  <si>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</si>
  <si>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</si>
  <si>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</si>
  <si>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</si>
  <si>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</si>
  <si>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</si>
  <si>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</si>
  <si>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</si>
  <si>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</si>
  <si>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</si>
  <si>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</si>
  <si>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</si>
  <si>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</si>
  <si>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</si>
  <si>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</si>
  <si>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</si>
  <si>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</si>
  <si>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</si>
  <si>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</si>
  <si>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</si>
  <si>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</si>
  <si>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</si>
  <si>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</si>
  <si>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</si>
  <si>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</si>
  <si>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</si>
  <si>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</si>
  <si>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</si>
  <si>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</si>
  <si>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</si>
  <si>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</si>
  <si>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</si>
  <si>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</si>
  <si>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</si>
  <si>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</si>
  <si>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</si>
  <si>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</si>
  <si>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</si>
  <si>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</si>
  <si>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</si>
  <si>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</si>
  <si>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</si>
  <si>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</si>
  <si>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</si>
  <si>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</si>
  <si>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</si>
  <si>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</si>
  <si>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</si>
  <si>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</si>
  <si>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</si>
  <si>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</si>
  <si>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</si>
  <si>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</si>
  <si>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</si>
  <si>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</si>
  <si>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</si>
  <si>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</si>
  <si>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</si>
  <si>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</si>
  <si>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</si>
  <si>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</si>
  <si>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</si>
  <si>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</si>
  <si>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</si>
  <si>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</si>
  <si>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</si>
  <si>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</si>
  <si>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</si>
  <si>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</si>
  <si>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</si>
  <si>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</si>
  <si>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</si>
  <si>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</si>
  <si>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</si>
  <si>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</si>
  <si>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</si>
  <si>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</si>
  <si>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</si>
  <si>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</si>
  <si>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</si>
  <si>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</si>
  <si>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</si>
  <si>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</si>
  <si>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</si>
  <si>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</si>
  <si>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</si>
  <si>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</si>
  <si>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</si>
  <si>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</si>
  <si>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</si>
  <si>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</si>
  <si>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</si>
  <si>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</si>
  <si>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</si>
  <si>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</si>
  <si>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</si>
  <si>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</si>
  <si>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</si>
  <si>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</si>
  <si>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</si>
  <si>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</si>
  <si>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</si>
  <si>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</si>
  <si>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</si>
  <si>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</si>
  <si>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</si>
  <si>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</si>
  <si>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</si>
  <si>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</si>
  <si>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</si>
  <si>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</si>
  <si>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</si>
  <si>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</si>
  <si>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</si>
  <si>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</si>
  <si>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</si>
  <si>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</si>
  <si>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</si>
  <si>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</si>
  <si>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</si>
  <si>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</si>
  <si>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</si>
  <si>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</si>
  <si>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</si>
  <si>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</si>
  <si>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</si>
  <si>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</si>
  <si>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</si>
  <si>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</si>
  <si>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</si>
  <si>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</si>
  <si>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</si>
  <si>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</si>
  <si>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</si>
  <si>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</si>
  <si>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</si>
  <si>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</si>
  <si>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</si>
  <si>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</si>
  <si>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</si>
  <si>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</si>
  <si>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</si>
  <si>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</si>
  <si>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</si>
  <si>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</si>
  <si>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</si>
  <si>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</si>
  <si>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</si>
  <si>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</si>
  <si>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</si>
  <si>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</si>
  <si>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</si>
  <si>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</si>
  <si>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</si>
  <si>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</si>
  <si>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</si>
  <si>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</si>
  <si>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</si>
  <si>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</si>
  <si>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</si>
  <si>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</si>
  <si>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</si>
  <si>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</si>
  <si>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</si>
  <si>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</si>
  <si>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</si>
  <si>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</si>
  <si>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</si>
  <si>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</si>
  <si>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</si>
  <si>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</si>
  <si>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</si>
  <si>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</si>
  <si>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</si>
  <si>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</si>
  <si>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</si>
  <si>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</si>
  <si>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</si>
  <si>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</si>
  <si>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</si>
  <si>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</si>
  <si>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</si>
  <si>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</si>
  <si>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</si>
  <si>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</si>
  <si>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</si>
  <si>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</si>
  <si>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</si>
  <si>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</si>
  <si>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</si>
  <si>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</si>
  <si>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</si>
  <si>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</si>
  <si>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</si>
  <si>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</si>
  <si>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</si>
  <si>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</si>
  <si>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</si>
  <si>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</si>
  <si>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</si>
  <si>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</si>
  <si>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</si>
  <si>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</si>
  <si>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</si>
  <si>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</si>
  <si>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</si>
  <si>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</si>
  <si>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</si>
  <si>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</si>
  <si>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</si>
  <si>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</si>
  <si>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</si>
  <si>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</si>
  <si>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</si>
  <si>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</si>
  <si>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</si>
  <si>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</si>
  <si>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</si>
  <si>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</si>
  <si>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</si>
  <si>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</si>
  <si>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</si>
  <si>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</si>
  <si>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</si>
  <si>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</si>
  <si>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</si>
  <si>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</si>
  <si>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</si>
  <si>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</si>
  <si>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</si>
  <si>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</si>
  <si>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</si>
  <si>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</si>
  <si>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</si>
  <si>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</si>
  <si>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</si>
  <si>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</si>
  <si>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</si>
  <si>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</si>
  <si>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</si>
  <si>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</si>
  <si>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</si>
  <si>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</si>
  <si>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</si>
  <si>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</si>
  <si>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</si>
  <si>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</si>
  <si>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</si>
  <si>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</si>
  <si>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</si>
  <si>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</si>
  <si>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</si>
  <si>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</si>
  <si>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</si>
  <si>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</si>
  <si>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</si>
  <si>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</si>
  <si>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</si>
  <si>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</si>
  <si>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</si>
  <si>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</si>
  <si>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</si>
  <si>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</si>
  <si>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</si>
  <si>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</si>
  <si>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</si>
  <si>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</si>
  <si>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</si>
  <si>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</si>
  <si>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</si>
  <si>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</si>
  <si>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</si>
  <si>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</si>
  <si>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</si>
  <si>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</si>
  <si>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</si>
  <si>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</si>
  <si>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</si>
  <si>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</si>
  <si>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</si>
  <si>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</si>
  <si>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</si>
  <si>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</si>
  <si>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</si>
  <si>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</si>
  <si>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</si>
  <si>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</si>
  <si>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</si>
  <si>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</si>
  <si>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</si>
  <si>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</si>
  <si>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</si>
  <si>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</si>
  <si>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</si>
  <si>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</si>
  <si>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</si>
  <si>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</si>
  <si>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</si>
  <si>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</si>
  <si>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</si>
  <si>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</si>
  <si>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</si>
  <si>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</si>
  <si>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</si>
  <si>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</si>
  <si>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</si>
  <si>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</si>
  <si>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</si>
  <si>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</si>
  <si>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</si>
  <si>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</si>
  <si>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</si>
  <si>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</si>
  <si>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</si>
  <si>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</si>
  <si>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</si>
  <si>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</si>
  <si>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</si>
  <si>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</si>
  <si>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</si>
  <si>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</si>
  <si>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</si>
  <si>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</si>
  <si>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</si>
  <si>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</si>
  <si>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</si>
  <si>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</si>
  <si>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</si>
  <si>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</si>
  <si>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</si>
  <si>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</si>
  <si>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</si>
  <si>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</si>
  <si>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</si>
  <si>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</si>
  <si>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</si>
  <si>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</si>
  <si>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</si>
  <si>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</si>
  <si>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</si>
  <si>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</si>
  <si>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</si>
  <si>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</si>
  <si>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</si>
  <si>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</si>
  <si>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</si>
  <si>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</si>
  <si>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</si>
  <si>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</si>
  <si>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</si>
  <si>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</si>
  <si>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</si>
  <si>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</si>
  <si>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</si>
  <si>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</si>
  <si>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</si>
  <si>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</si>
  <si>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</si>
  <si>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</si>
  <si>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</si>
  <si>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</si>
  <si>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</si>
  <si>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</si>
  <si>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</si>
  <si>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</si>
  <si>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</si>
  <si>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</si>
  <si>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</si>
  <si>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</si>
  <si>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</si>
  <si>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</si>
  <si>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</si>
  <si>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</si>
  <si>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</si>
  <si>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</si>
  <si>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</si>
  <si>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</si>
  <si>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</si>
  <si>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</si>
  <si>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</si>
  <si>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</si>
  <si>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</si>
  <si>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</si>
  <si>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</si>
  <si>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</si>
  <si>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</si>
  <si>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</si>
  <si>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</si>
  <si>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</si>
  <si>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</si>
  <si>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</si>
  <si>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</si>
  <si>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</si>
  <si>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</si>
  <si>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</si>
  <si>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</si>
  <si>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</si>
  <si>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</si>
  <si>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</si>
  <si>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</si>
  <si>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</si>
  <si>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</si>
  <si>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</si>
  <si>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</si>
  <si>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</si>
  <si>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</si>
  <si>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</si>
  <si>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</si>
  <si>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</si>
  <si>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</si>
  <si>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</si>
  <si>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</si>
  <si>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</si>
  <si>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</si>
  <si>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</si>
  <si>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</si>
  <si>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</si>
  <si>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</si>
  <si>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</si>
  <si>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</si>
  <si>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</si>
  <si>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</si>
  <si>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</si>
  <si>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</si>
  <si>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</si>
  <si>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</si>
  <si>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</si>
  <si>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</si>
  <si>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</si>
  <si>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</si>
  <si>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</si>
  <si>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</si>
  <si>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</si>
  <si>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</si>
  <si>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</si>
  <si>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</si>
  <si>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</si>
  <si>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</si>
  <si>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</si>
  <si>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</si>
  <si>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</si>
  <si>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</si>
  <si>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</si>
  <si>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</si>
  <si>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</si>
  <si>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</si>
  <si>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</si>
  <si>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</si>
  <si>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</si>
  <si>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</si>
  <si>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</si>
  <si>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</si>
  <si>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</si>
  <si>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</si>
  <si>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</si>
  <si>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</si>
  <si>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</si>
  <si>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</si>
  <si>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</si>
  <si>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</si>
  <si>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</si>
  <si>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</si>
  <si>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</si>
  <si>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</si>
  <si>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</si>
  <si>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</si>
  <si>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</si>
  <si>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</si>
  <si>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</si>
  <si>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</si>
  <si>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</si>
  <si>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</si>
  <si>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</si>
  <si>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</si>
  <si>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</si>
  <si>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</si>
  <si>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</si>
  <si>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</si>
  <si>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</si>
  <si>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</si>
  <si>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</si>
  <si>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</si>
  <si>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</si>
  <si>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</si>
  <si>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</si>
  <si>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</si>
  <si>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</si>
  <si>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</si>
  <si>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</si>
  <si>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</si>
  <si>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</si>
  <si>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</si>
  <si>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</si>
  <si>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</si>
  <si>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</si>
  <si>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</si>
  <si>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</si>
  <si>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</si>
  <si>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</si>
  <si>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</si>
  <si>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</si>
  <si>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</si>
  <si>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</si>
  <si>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</si>
  <si>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</si>
  <si>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</si>
  <si>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</si>
  <si>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</si>
  <si>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</si>
  <si>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</si>
  <si>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</si>
  <si>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</si>
  <si>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</si>
  <si>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</si>
  <si>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</si>
  <si>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</si>
  <si>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</si>
  <si>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</si>
  <si>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</si>
  <si>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</si>
  <si>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</si>
  <si>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</si>
  <si>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</si>
  <si>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</si>
  <si>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</si>
  <si>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</si>
  <si>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</si>
  <si>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</si>
  <si>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</si>
  <si>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</si>
  <si>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</si>
  <si>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</si>
  <si>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</si>
  <si>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</si>
  <si>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</si>
  <si>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</si>
  <si>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</si>
  <si>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</si>
  <si>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</si>
  <si>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</si>
  <si>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</si>
  <si>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</si>
  <si>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</si>
  <si>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</si>
  <si>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</si>
  <si>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</si>
  <si>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</si>
  <si>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</si>
  <si>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</si>
  <si>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</si>
  <si>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</si>
  <si>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</si>
  <si>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</si>
  <si>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</si>
  <si>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</si>
  <si>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</si>
  <si>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</si>
  <si>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</si>
  <si>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</si>
  <si>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</si>
  <si>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</si>
  <si>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</si>
  <si>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</si>
  <si>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</si>
  <si>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</si>
  <si>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</si>
  <si>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</si>
  <si>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</si>
  <si>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</si>
  <si>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</si>
  <si>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</si>
  <si>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</si>
  <si>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</si>
  <si>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</si>
  <si>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</si>
  <si>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</si>
  <si>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</si>
  <si>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</si>
  <si>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</si>
  <si>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</si>
  <si>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</si>
  <si>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</si>
  <si>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</si>
  <si>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</si>
  <si>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</si>
  <si>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</si>
  <si>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</si>
  <si>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</si>
  <si>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</si>
  <si>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</si>
  <si>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</si>
  <si>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</si>
  <si>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</si>
  <si>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</si>
  <si>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</si>
  <si>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</si>
  <si>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</si>
  <si>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</si>
  <si>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</si>
  <si>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</si>
  <si>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</si>
  <si>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</si>
  <si>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</si>
  <si>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</si>
  <si>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</si>
  <si>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</si>
  <si>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</si>
  <si>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</si>
  <si>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</si>
  <si>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</si>
  <si>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</si>
  <si>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</si>
  <si>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</si>
  <si>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</si>
  <si>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</si>
  <si>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</si>
  <si>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</si>
  <si>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</si>
  <si>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</si>
  <si>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</si>
  <si>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</si>
  <si>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</si>
  <si>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</si>
  <si>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</si>
  <si>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</si>
  <si>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</si>
  <si>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</si>
  <si>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</si>
  <si>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</si>
  <si>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</si>
  <si>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</si>
  <si>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</si>
  <si>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</si>
  <si>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</si>
  <si>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</si>
  <si>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</si>
  <si>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</si>
  <si>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</si>
  <si>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</si>
  <si>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</si>
  <si>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</si>
  <si>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</si>
  <si>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</si>
  <si>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</si>
  <si>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</si>
  <si>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</si>
  <si>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</si>
  <si>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</si>
  <si>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</si>
  <si>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</si>
  <si>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</si>
  <si>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</si>
  <si>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</si>
  <si>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</si>
  <si>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</si>
  <si>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</si>
  <si>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</si>
  <si>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</si>
  <si>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</si>
  <si>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</si>
  <si>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</si>
  <si>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</si>
  <si>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</si>
  <si>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</si>
  <si>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</si>
  <si>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</si>
  <si>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</si>
  <si>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</si>
  <si>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</si>
  <si>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</si>
  <si>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</si>
  <si>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</si>
  <si>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</si>
  <si>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</si>
  <si>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</si>
  <si>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</si>
  <si>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</si>
  <si>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</si>
  <si>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</si>
  <si>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</si>
  <si>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</si>
  <si>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</si>
  <si>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</si>
  <si>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</si>
  <si>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</si>
  <si>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</si>
  <si>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</si>
  <si>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</si>
  <si>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</si>
  <si>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</si>
  <si>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</si>
  <si>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</si>
  <si>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</si>
  <si>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</si>
  <si>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</si>
  <si>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</si>
  <si>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</si>
  <si>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</si>
  <si>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</si>
  <si>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</si>
  <si>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</si>
  <si>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</si>
  <si>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</si>
  <si>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</si>
  <si>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</si>
  <si>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</si>
  <si>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</si>
  <si>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</si>
  <si>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</si>
  <si>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</si>
  <si>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</si>
  <si>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</si>
  <si>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</si>
  <si>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</si>
  <si>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</si>
  <si>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</si>
  <si>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</si>
  <si>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</si>
  <si>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</si>
  <si>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</si>
  <si>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</si>
  <si>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</si>
  <si>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</si>
  <si>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</si>
  <si>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</si>
  <si>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</si>
  <si>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</si>
  <si>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</si>
  <si>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</si>
  <si>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</si>
  <si>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</si>
  <si>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</si>
  <si>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</si>
  <si>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</si>
  <si>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</si>
  <si>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</si>
  <si>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</si>
  <si>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</si>
  <si>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</si>
  <si>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</si>
  <si>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</si>
  <si>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</si>
  <si>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</si>
  <si>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</si>
  <si>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</si>
  <si>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</si>
  <si>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</si>
  <si>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</si>
  <si>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</si>
  <si>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</si>
  <si>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</si>
  <si>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</si>
  <si>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</si>
  <si>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</si>
  <si>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</si>
  <si>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</si>
  <si>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</si>
  <si>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</si>
  <si>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</si>
  <si>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</si>
  <si>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</si>
  <si>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</si>
  <si>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</si>
  <si>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</si>
  <si>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</si>
  <si>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</si>
  <si>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</si>
  <si>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</si>
  <si>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</si>
  <si>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</si>
  <si>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</si>
  <si>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</si>
  <si>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</si>
  <si>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</si>
  <si>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</si>
  <si>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</si>
  <si>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</si>
  <si>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</si>
  <si>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</si>
  <si>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</si>
  <si>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</si>
  <si>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</si>
  <si>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</si>
  <si>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</si>
  <si>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</si>
  <si>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</si>
  <si>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</si>
  <si>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</si>
  <si>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</si>
  <si>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</si>
  <si>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</si>
  <si>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</si>
  <si>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</si>
  <si>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</si>
  <si>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</si>
  <si>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</si>
  <si>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</si>
  <si>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</si>
  <si>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</si>
  <si>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</si>
  <si>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</si>
  <si>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</si>
  <si>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</si>
  <si>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</si>
  <si>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</si>
  <si>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</si>
  <si>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</si>
  <si>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</si>
  <si>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</si>
  <si>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</si>
  <si>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</si>
  <si>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</si>
  <si>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</si>
  <si>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</si>
  <si>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</si>
  <si>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</si>
  <si>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</si>
  <si>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</si>
  <si>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</si>
  <si>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</si>
  <si>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</si>
  <si>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</si>
  <si>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</si>
  <si>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</si>
  <si>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</si>
  <si>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</si>
  <si>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</si>
  <si>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</si>
  <si>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</si>
  <si>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</si>
  <si>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</si>
  <si>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</si>
  <si>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</si>
  <si>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</si>
  <si>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</si>
  <si>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</si>
  <si>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</si>
  <si>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</si>
  <si>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</si>
  <si>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</si>
  <si>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</si>
  <si>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</si>
  <si>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</si>
  <si>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</si>
  <si>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</si>
  <si>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</si>
  <si>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</si>
  <si>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</si>
  <si>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</si>
  <si>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</si>
  <si>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</si>
  <si>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</si>
  <si>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</si>
  <si>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</si>
  <si>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</si>
  <si>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</si>
  <si>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</si>
  <si>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</si>
  <si>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</si>
  <si>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</si>
  <si>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</si>
  <si>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</si>
  <si>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</si>
  <si>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</si>
  <si>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</si>
  <si>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</si>
  <si>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</si>
  <si>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</si>
  <si>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</si>
  <si>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</si>
  <si>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</si>
  <si>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</si>
  <si>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</si>
  <si>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</si>
  <si>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</si>
  <si>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</si>
  <si>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</si>
  <si>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</si>
  <si>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</si>
  <si>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</si>
  <si>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</si>
  <si>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</si>
  <si>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</si>
  <si>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</si>
  <si>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</si>
  <si>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</si>
  <si>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</si>
  <si>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</si>
  <si>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</si>
  <si>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</si>
  <si>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</si>
  <si>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</si>
  <si>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</si>
  <si>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</si>
  <si>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</si>
  <si>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</si>
  <si>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</si>
  <si>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</si>
  <si>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</si>
  <si>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</si>
  <si>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</si>
  <si>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</si>
  <si>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</si>
  <si>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</si>
  <si>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</si>
  <si>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</si>
  <si>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</si>
  <si>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</si>
  <si>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</si>
  <si>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</si>
  <si>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</si>
  <si>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</si>
  <si>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</si>
  <si>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</si>
  <si>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</si>
  <si>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</si>
  <si>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</si>
  <si>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</si>
  <si>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</si>
  <si>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</si>
  <si>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</si>
  <si>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</si>
  <si>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</si>
  <si>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</si>
  <si>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</si>
  <si>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</si>
  <si>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</si>
  <si>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</si>
  <si>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</si>
  <si>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</si>
  <si>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</si>
  <si>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</si>
  <si>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</si>
  <si>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</si>
  <si>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</si>
  <si>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</si>
  <si>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</si>
  <si>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</si>
  <si>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</si>
  <si>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</si>
  <si>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</si>
  <si>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</si>
  <si>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</si>
  <si>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</si>
  <si>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</si>
  <si>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</si>
  <si>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</si>
  <si>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</si>
  <si>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</si>
  <si>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</si>
  <si>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</si>
  <si>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</si>
  <si>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</si>
  <si>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</si>
  <si>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</si>
  <si>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</si>
  <si>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</si>
  <si>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</si>
  <si>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</si>
  <si>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</si>
  <si>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</si>
  <si>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</si>
  <si>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</si>
  <si>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</si>
  <si>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</si>
  <si>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</si>
  <si>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</si>
  <si>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</si>
  <si>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</si>
  <si>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</si>
  <si>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</si>
  <si>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</si>
  <si>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</si>
  <si>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</si>
  <si>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</si>
  <si>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</si>
  <si>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</si>
  <si>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</si>
  <si>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</si>
  <si>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</si>
  <si>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</si>
  <si>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</si>
  <si>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</si>
  <si>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</si>
  <si>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</si>
  <si>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</si>
  <si>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</si>
  <si>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</si>
  <si>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</si>
  <si>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</si>
  <si>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</si>
  <si>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</si>
  <si>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</si>
  <si>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</si>
  <si>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</si>
  <si>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</si>
  <si>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</si>
  <si>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</si>
  <si>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</si>
  <si>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</si>
  <si>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</si>
  <si>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</si>
  <si>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</si>
  <si>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</si>
  <si>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</si>
  <si>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</si>
  <si>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</si>
  <si>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</si>
  <si>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</si>
  <si>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</si>
  <si>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</si>
  <si>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</si>
  <si>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</si>
  <si>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</si>
  <si>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</si>
  <si>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</si>
  <si>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</si>
  <si>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</si>
  <si>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</si>
  <si>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</si>
  <si>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</si>
  <si>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</si>
  <si>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</si>
  <si>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</si>
  <si>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</si>
  <si>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</si>
  <si>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</si>
  <si>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</si>
  <si>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</si>
  <si>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</si>
  <si>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</si>
  <si>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</si>
  <si>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</si>
  <si>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</si>
  <si>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</si>
  <si>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</si>
  <si>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</si>
  <si>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</si>
  <si>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</si>
  <si>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</si>
  <si>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</si>
  <si>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</si>
  <si>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</si>
  <si>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</si>
  <si>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</si>
  <si>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</si>
  <si>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</si>
  <si>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</si>
  <si>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</si>
  <si>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</si>
  <si>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</si>
  <si>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</si>
  <si>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</si>
  <si>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</si>
  <si>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</si>
  <si>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</si>
  <si>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</si>
  <si>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</si>
  <si>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</si>
  <si>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</si>
  <si>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</si>
  <si>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</si>
  <si>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</si>
  <si>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</si>
  <si>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</si>
  <si>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</si>
  <si>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</si>
  <si>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</si>
  <si>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</si>
  <si>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</si>
  <si>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</si>
  <si>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</si>
  <si>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</si>
  <si>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</si>
  <si>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</si>
  <si>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</si>
  <si>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</si>
  <si>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</si>
  <si>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</si>
  <si>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</si>
  <si>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</si>
  <si>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</si>
  <si>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</si>
  <si>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</si>
  <si>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</si>
  <si>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</si>
  <si>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</si>
  <si>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</si>
  <si>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</si>
  <si>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</si>
  <si>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</si>
  <si>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</si>
  <si>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</si>
  <si>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</si>
  <si>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</si>
  <si>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</si>
  <si>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</si>
  <si>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</si>
  <si>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</si>
  <si>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</si>
  <si>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</si>
  <si>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</si>
  <si>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</si>
  <si>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</si>
  <si>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</si>
  <si>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</si>
  <si>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</si>
  <si>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</si>
  <si>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</si>
  <si>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</si>
  <si>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</si>
  <si>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</si>
  <si>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</si>
  <si>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</si>
  <si>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</si>
  <si>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</si>
  <si>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</si>
  <si>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</si>
  <si>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</si>
  <si>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</si>
  <si>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</si>
  <si>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</si>
  <si>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</si>
  <si>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</si>
  <si>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</si>
  <si>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</si>
  <si>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</si>
  <si>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</si>
  <si>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</si>
  <si>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</si>
  <si>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</si>
  <si>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</si>
  <si>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</si>
  <si>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</si>
  <si>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</si>
  <si>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</si>
  <si>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</si>
  <si>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</si>
  <si>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</si>
  <si>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</si>
  <si>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</si>
  <si>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</si>
  <si>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</si>
  <si>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</si>
  <si>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</si>
  <si>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</si>
  <si>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</si>
  <si>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</si>
  <si>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</si>
  <si>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</si>
  <si>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</si>
  <si>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</si>
  <si>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</si>
  <si>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</si>
  <si>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</si>
  <si>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</si>
  <si>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</si>
  <si>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</si>
  <si>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</si>
  <si>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</si>
  <si>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</si>
  <si>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</si>
  <si>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</si>
  <si>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</si>
  <si>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</si>
  <si>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</si>
  <si>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</si>
  <si>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</si>
  <si>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</si>
  <si>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</si>
  <si>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</si>
  <si>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</si>
  <si>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</si>
  <si>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</si>
  <si>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</si>
  <si>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</si>
  <si>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</si>
  <si>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</si>
  <si>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</si>
  <si>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</si>
  <si>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</si>
  <si>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</si>
  <si>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</si>
  <si>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</si>
  <si>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</si>
  <si>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</si>
  <si>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</si>
  <si>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</si>
  <si>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</si>
  <si>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</si>
  <si>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</si>
  <si>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</si>
  <si>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</si>
  <si>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</si>
  <si>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</si>
  <si>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</si>
  <si>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</si>
  <si>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</si>
  <si>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</si>
  <si>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</si>
  <si>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</si>
  <si>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</si>
  <si>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</si>
  <si>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</si>
  <si>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</si>
  <si>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</si>
  <si>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</si>
  <si>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</si>
  <si>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</si>
  <si>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</si>
  <si>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</si>
  <si>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</si>
  <si>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</si>
  <si>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</si>
  <si>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</si>
  <si>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</si>
  <si>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</si>
  <si>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</si>
  <si>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</si>
  <si>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</si>
  <si>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</si>
  <si>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</si>
  <si>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</si>
  <si>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</si>
  <si>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</si>
  <si>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</si>
  <si>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</si>
  <si>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</si>
  <si>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</si>
  <si>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</si>
  <si>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</si>
  <si>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</si>
  <si>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</si>
  <si>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</si>
  <si>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</si>
  <si>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</si>
  <si>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</si>
  <si>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</si>
  <si>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</si>
  <si>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</si>
  <si>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</si>
  <si>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</si>
  <si>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</si>
  <si>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</si>
  <si>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</si>
  <si>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</si>
  <si>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</si>
  <si>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</si>
  <si>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</si>
  <si>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</si>
  <si>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</si>
  <si>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</si>
  <si>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</si>
  <si>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</si>
  <si>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</si>
  <si>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</si>
  <si>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</si>
  <si>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</si>
  <si>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</si>
  <si>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</si>
  <si>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</si>
  <si>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</si>
  <si>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</si>
  <si>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</si>
  <si>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</si>
  <si>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</si>
  <si>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</si>
  <si>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</si>
  <si>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</si>
  <si>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</si>
  <si>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</si>
  <si>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</si>
  <si>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</si>
  <si>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</si>
  <si>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</si>
  <si>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</si>
  <si>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</si>
  <si>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</si>
  <si>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</si>
  <si>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</si>
  <si>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</si>
  <si>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</si>
  <si>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</si>
  <si>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</si>
  <si>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</si>
  <si>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</si>
  <si>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</si>
  <si>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</si>
  <si>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</si>
  <si>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</si>
  <si>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</si>
  <si>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</si>
  <si>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</si>
  <si>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</si>
  <si>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</si>
  <si>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</si>
  <si>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</si>
  <si>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</si>
  <si>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</si>
  <si>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</si>
  <si>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</si>
  <si>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</si>
  <si>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</si>
  <si>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</si>
  <si>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</si>
  <si>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</si>
  <si>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</si>
  <si>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</si>
  <si>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</si>
  <si>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</si>
  <si>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</si>
  <si>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</si>
  <si>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</si>
  <si>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</si>
  <si>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</si>
  <si>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</si>
  <si>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</si>
  <si>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</si>
  <si>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</si>
  <si>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</si>
  <si>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</si>
  <si>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</si>
  <si>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</si>
  <si>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</si>
  <si>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</si>
  <si>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</si>
  <si>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</si>
  <si>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</si>
  <si>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</si>
  <si>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</si>
  <si>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</si>
  <si>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</si>
  <si>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</si>
  <si>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</si>
  <si>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</si>
  <si>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</si>
  <si>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</si>
  <si>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</si>
  <si>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</si>
  <si>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</si>
  <si>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</si>
  <si>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</si>
  <si>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</si>
  <si>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</si>
  <si>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</si>
  <si>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</si>
  <si>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</si>
  <si>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</si>
  <si>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</si>
  <si>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</si>
  <si>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</si>
  <si>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</si>
  <si>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</si>
  <si>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</si>
  <si>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</si>
  <si>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</si>
  <si>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</si>
  <si>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</si>
  <si>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</si>
  <si>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</si>
  <si>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</si>
  <si>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</si>
  <si>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</si>
  <si>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</si>
  <si>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</si>
  <si>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</si>
  <si>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</si>
  <si>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</si>
  <si>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</si>
  <si>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</si>
  <si>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</si>
  <si>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</si>
  <si>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</si>
  <si>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</si>
  <si>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</si>
  <si>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</si>
  <si>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</si>
  <si>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</si>
  <si>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</si>
  <si>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</si>
  <si>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</si>
  <si>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</si>
  <si>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</si>
  <si>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</si>
  <si>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</si>
  <si>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</si>
  <si>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</si>
  <si>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</si>
  <si>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</si>
  <si>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</si>
  <si>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</si>
  <si>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</si>
  <si>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</si>
  <si>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</si>
  <si>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</si>
  <si>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</si>
  <si>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</si>
  <si>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</si>
  <si>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</si>
  <si>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</si>
  <si>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</si>
  <si>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</si>
  <si>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</si>
  <si>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</si>
  <si>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</si>
  <si>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</si>
  <si>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</si>
  <si>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</si>
  <si>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</si>
  <si>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</si>
  <si>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</si>
  <si>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</si>
  <si>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</si>
  <si>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</si>
  <si>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</si>
  <si>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</si>
  <si>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</si>
  <si>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</si>
  <si>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</si>
  <si>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</si>
  <si>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</si>
  <si>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</si>
  <si>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</si>
  <si>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</si>
  <si>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</si>
  <si>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</si>
  <si>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</si>
  <si>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</si>
  <si>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</si>
  <si>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</si>
  <si>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</si>
  <si>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</si>
  <si>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</si>
  <si>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</si>
  <si>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</si>
  <si>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</si>
  <si>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</si>
  <si>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</si>
  <si>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</si>
  <si>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</si>
  <si>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</si>
  <si>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</si>
  <si>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</si>
  <si>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</si>
  <si>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</si>
  <si>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</si>
  <si>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</si>
  <si>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</si>
  <si>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</si>
  <si>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</si>
  <si>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</si>
  <si>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</si>
  <si>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</si>
  <si>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</si>
  <si>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</si>
  <si>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</si>
  <si>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</si>
  <si>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</si>
  <si>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</si>
  <si>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</si>
  <si>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</si>
  <si>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</si>
  <si>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</si>
  <si>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</si>
  <si>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</si>
  <si>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</si>
  <si>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</si>
  <si>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</si>
  <si>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</si>
  <si>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</si>
  <si>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</si>
  <si>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</si>
  <si>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</si>
  <si>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</si>
  <si>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</si>
  <si>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</si>
  <si>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</si>
  <si>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</si>
  <si>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</si>
  <si>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</si>
  <si>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</si>
  <si>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</si>
  <si>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</si>
  <si>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</si>
  <si>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</si>
  <si>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</si>
  <si>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</si>
  <si>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</si>
  <si>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</si>
  <si>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</si>
  <si>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</si>
  <si>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</si>
  <si>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</si>
  <si>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</si>
  <si>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</si>
  <si>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</si>
  <si>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</si>
  <si>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</si>
  <si>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</si>
  <si>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</si>
  <si>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</si>
  <si>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</si>
  <si>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</si>
  <si>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</si>
  <si>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</si>
  <si>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</si>
  <si>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</si>
  <si>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</si>
  <si>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</si>
  <si>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</si>
  <si>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</si>
  <si>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</si>
  <si>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</si>
  <si>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</si>
  <si>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</si>
  <si>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</si>
  <si>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</si>
  <si>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</si>
  <si>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</si>
  <si>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</si>
  <si>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</si>
  <si>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</si>
  <si>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</si>
  <si>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</si>
  <si>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</si>
  <si>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</si>
  <si>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</si>
  <si>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</si>
  <si>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</si>
  <si>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</si>
  <si>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</si>
  <si>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</si>
  <si>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</si>
  <si>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</si>
  <si>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</si>
  <si>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</si>
  <si>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</si>
  <si>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</si>
  <si>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</si>
  <si>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</si>
  <si>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</si>
  <si>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</si>
  <si>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</si>
  <si>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</si>
  <si>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</si>
  <si>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</si>
  <si>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</si>
  <si>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</si>
  <si>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</si>
  <si>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</si>
  <si>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</si>
  <si>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</si>
  <si>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</si>
  <si>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</si>
  <si>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</si>
  <si>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</si>
  <si>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</si>
  <si>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</si>
  <si>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</si>
  <si>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</si>
  <si>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</si>
  <si>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</si>
  <si>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</si>
  <si>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</si>
  <si>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</si>
  <si>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</si>
  <si>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</si>
  <si>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</si>
  <si>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</si>
  <si>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</si>
  <si>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</si>
  <si>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</si>
  <si>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</si>
  <si>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</si>
  <si>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</si>
  <si>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</si>
  <si>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</si>
  <si>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</si>
  <si>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</si>
  <si>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</si>
  <si>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</si>
  <si>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</si>
  <si>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</si>
  <si>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</si>
  <si>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</si>
  <si>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</si>
  <si>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</si>
  <si>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</si>
  <si>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</si>
  <si>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</si>
  <si>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</si>
  <si>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</si>
  <si>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</si>
  <si>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</si>
  <si>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</si>
  <si>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</si>
  <si>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</si>
  <si>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</si>
  <si>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</si>
  <si>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</si>
  <si>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</si>
  <si>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</si>
  <si>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</si>
  <si>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</si>
  <si>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</si>
  <si>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</si>
  <si>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</si>
  <si>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</si>
  <si>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</si>
  <si>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</si>
  <si>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</si>
  <si>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</si>
  <si>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</si>
  <si>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</si>
  <si>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</si>
  <si>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</si>
  <si>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</si>
  <si>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</si>
  <si>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</si>
  <si>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</si>
  <si>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</si>
  <si>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</si>
  <si>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</si>
  <si>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</si>
  <si>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</si>
  <si>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</si>
  <si>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</si>
  <si>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</si>
  <si>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</si>
  <si>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</si>
  <si>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</si>
  <si>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</si>
  <si>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</si>
  <si>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</si>
  <si>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</si>
  <si>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</si>
  <si>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</si>
  <si>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</si>
  <si>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</si>
  <si>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</si>
  <si>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</si>
  <si>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</si>
  <si>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</si>
  <si>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</si>
  <si>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</si>
  <si>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</si>
  <si>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</si>
  <si>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</si>
  <si>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</si>
  <si>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</si>
  <si>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</si>
  <si>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</si>
  <si>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</si>
  <si>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</si>
  <si>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</si>
  <si>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</si>
  <si>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</si>
  <si>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</si>
  <si>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</si>
  <si>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</si>
  <si>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</si>
  <si>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</si>
  <si>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</si>
  <si>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</si>
  <si>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</si>
  <si>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</si>
  <si>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</si>
  <si>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</si>
  <si>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</si>
  <si>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</si>
  <si>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</si>
  <si>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</si>
  <si>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</si>
  <si>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</si>
  <si>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</si>
  <si>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</si>
  <si>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</si>
  <si>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</si>
  <si>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</si>
  <si>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</si>
  <si>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</si>
  <si>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</si>
  <si>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</si>
  <si>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</si>
  <si>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</si>
  <si>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</si>
  <si>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</si>
  <si>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</si>
  <si>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</si>
  <si>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</si>
  <si>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</si>
  <si>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</si>
  <si>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</si>
  <si>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</si>
  <si>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</si>
  <si>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</si>
  <si>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</si>
  <si>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</si>
  <si>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</si>
  <si>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</si>
  <si>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</si>
  <si>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</si>
  <si>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</si>
  <si>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</si>
  <si>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</si>
  <si>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</si>
  <si>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</si>
  <si>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</si>
  <si>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</si>
  <si>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</si>
  <si>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</si>
  <si>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</si>
  <si>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</si>
  <si>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</si>
  <si>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</si>
  <si>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</si>
  <si>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</si>
  <si>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</si>
  <si>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</si>
  <si>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</si>
  <si>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</si>
  <si>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</si>
  <si>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</si>
  <si>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</si>
  <si>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</si>
  <si>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</si>
  <si>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</si>
  <si>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</si>
  <si>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</si>
  <si>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</si>
  <si>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</si>
  <si>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</si>
  <si>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</si>
  <si>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</si>
  <si>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</si>
  <si>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</si>
  <si>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</si>
  <si>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</si>
  <si>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</si>
  <si>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</si>
  <si>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</si>
  <si>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</si>
  <si>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</si>
  <si>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</si>
  <si>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</si>
  <si>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</si>
  <si>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</si>
  <si>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</si>
  <si>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</si>
  <si>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</si>
  <si>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</si>
  <si>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</si>
  <si>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</si>
  <si>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</si>
  <si>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</si>
  <si>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</si>
  <si>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</si>
  <si>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</si>
  <si>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</si>
  <si>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</si>
  <si>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</si>
  <si>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</si>
  <si>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</si>
  <si>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</si>
  <si>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</si>
  <si>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</si>
  <si>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</si>
  <si>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</si>
  <si>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</si>
  <si>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</si>
  <si>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</si>
  <si>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</si>
  <si>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</si>
  <si>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</si>
  <si>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</si>
  <si>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</si>
  <si>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</si>
  <si>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</si>
  <si>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</si>
  <si>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</si>
  <si>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</si>
  <si>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</si>
  <si>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</si>
  <si>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</si>
  <si>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</si>
  <si>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</si>
  <si>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</si>
  <si>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</si>
  <si>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</si>
  <si>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</si>
  <si>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</si>
  <si>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</si>
  <si>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</si>
  <si>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</si>
  <si>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</si>
  <si>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</si>
  <si>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</si>
  <si>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</si>
  <si>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</si>
  <si>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</si>
  <si>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</si>
  <si>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</si>
  <si>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</si>
  <si>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</si>
  <si>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</si>
  <si>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</si>
  <si>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</si>
  <si>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</si>
  <si>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</si>
  <si>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</si>
  <si>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</si>
  <si>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</si>
  <si>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</si>
  <si>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</si>
  <si>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</si>
  <si>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</si>
  <si>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</si>
  <si>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</si>
  <si>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</si>
  <si>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</si>
  <si>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</si>
  <si>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</si>
  <si>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</si>
  <si>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</si>
  <si>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</si>
  <si>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</si>
  <si>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</si>
  <si>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</si>
  <si>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</si>
  <si>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</si>
  <si>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</si>
  <si>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</si>
  <si>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</si>
  <si>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</si>
  <si>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</si>
  <si>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</si>
  <si>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</si>
  <si>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</si>
  <si>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</si>
  <si>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</si>
  <si>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</si>
  <si>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</si>
  <si>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</si>
  <si>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</si>
  <si>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</si>
  <si>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</si>
  <si>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</si>
  <si>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</si>
  <si>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</si>
  <si>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</si>
  <si>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</si>
  <si>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</si>
  <si>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</si>
  <si>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</si>
  <si>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</si>
  <si>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</si>
  <si>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</si>
  <si>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</si>
  <si>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</si>
  <si>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</si>
  <si>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</si>
  <si>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</si>
  <si>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</si>
  <si>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</si>
  <si>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</si>
  <si>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</si>
  <si>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</si>
  <si>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</si>
  <si>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</si>
  <si>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</si>
  <si>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</si>
  <si>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</si>
  <si>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</si>
  <si>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</si>
  <si>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</si>
  <si>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</si>
  <si>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</si>
  <si>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</si>
  <si>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</si>
  <si>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</si>
  <si>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</si>
  <si>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</si>
  <si>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</si>
  <si>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</si>
  <si>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</si>
  <si>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</si>
  <si>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</si>
  <si>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</si>
  <si>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</si>
  <si>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</si>
  <si>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</si>
  <si>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</si>
  <si>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</si>
  <si>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</si>
  <si>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</si>
  <si>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</si>
  <si>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</si>
  <si>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</si>
  <si>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</si>
  <si>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</si>
  <si>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</si>
  <si>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</si>
  <si>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</si>
  <si>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</si>
  <si>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</si>
  <si>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</si>
  <si>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</si>
  <si>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</si>
  <si>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</si>
  <si>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</si>
  <si>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</si>
  <si>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</si>
  <si>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</si>
  <si>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</si>
  <si>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</si>
  <si>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</si>
  <si>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</si>
  <si>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</si>
  <si>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</si>
  <si>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</si>
  <si>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</si>
  <si>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</si>
  <si>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</si>
  <si>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</si>
  <si>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</si>
  <si>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</si>
  <si>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</si>
  <si>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</si>
  <si>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</si>
  <si>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</si>
  <si>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</si>
  <si>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</si>
  <si>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</si>
  <si>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</si>
  <si>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</si>
  <si>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</si>
  <si>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</si>
  <si>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</si>
  <si>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</si>
  <si>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</si>
  <si>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</si>
  <si>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</si>
  <si>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</si>
  <si>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</si>
  <si>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</si>
  <si>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</si>
  <si>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</si>
  <si>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</si>
  <si>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</si>
  <si>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</si>
  <si>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</si>
  <si>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</si>
  <si>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</si>
  <si>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</si>
  <si>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</si>
  <si>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</si>
  <si>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</si>
  <si>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</si>
  <si>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</si>
  <si>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</si>
  <si>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</si>
  <si>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</si>
  <si>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</si>
  <si>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</si>
  <si>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</si>
  <si>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</si>
  <si>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</si>
  <si>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</si>
  <si>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</si>
  <si>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</si>
  <si>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</si>
  <si>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</si>
  <si>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</si>
  <si>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</si>
  <si>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</si>
  <si>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</si>
  <si>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</si>
  <si>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</si>
  <si>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</si>
  <si>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</si>
  <si>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</si>
  <si>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</si>
  <si>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</si>
  <si>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</si>
  <si>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</si>
  <si>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</si>
  <si>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</si>
  <si>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</si>
  <si>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</si>
  <si>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</si>
  <si>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</si>
  <si>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</si>
  <si>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</si>
  <si>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</si>
  <si>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</si>
  <si>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</si>
  <si>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</si>
  <si>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</si>
  <si>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</si>
  <si>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</si>
  <si>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</si>
  <si>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</si>
  <si>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</si>
  <si>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</si>
  <si>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</si>
  <si>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</si>
  <si>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</si>
  <si>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</si>
  <si>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</si>
  <si>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</si>
  <si>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</si>
  <si>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</si>
  <si>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</si>
  <si>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</si>
  <si>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</si>
  <si>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</si>
  <si>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</si>
  <si>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</si>
  <si>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</si>
  <si>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</si>
  <si>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</si>
  <si>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</si>
  <si>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</si>
  <si>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</si>
  <si>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</si>
  <si>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</si>
  <si>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</si>
  <si>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</si>
  <si>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</si>
  <si>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</si>
  <si>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</si>
  <si>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</si>
  <si>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</si>
  <si>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</si>
  <si>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</si>
  <si>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</si>
  <si>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</si>
  <si>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</si>
  <si>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</si>
  <si>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</si>
  <si>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</si>
  <si>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</si>
  <si>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</si>
  <si>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</si>
  <si>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</si>
  <si>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</si>
  <si>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</si>
  <si>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</si>
  <si>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</si>
  <si>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</si>
  <si>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</si>
  <si>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</si>
  <si>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</si>
  <si>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</si>
  <si>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</si>
  <si>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</si>
  <si>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</si>
  <si>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</si>
  <si>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</si>
  <si>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</si>
  <si>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</si>
  <si>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</si>
  <si>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</si>
  <si>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</si>
  <si>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</si>
  <si>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</si>
  <si>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</si>
  <si>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</si>
  <si>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</si>
  <si>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</si>
  <si>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</si>
  <si>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</si>
  <si>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</si>
  <si>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</si>
  <si>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</si>
  <si>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</si>
  <si>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</si>
  <si>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</si>
  <si>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</si>
  <si>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</si>
  <si>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</si>
  <si>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</si>
  <si>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</si>
  <si>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</si>
  <si>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</si>
  <si>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</si>
  <si>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</si>
  <si>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</si>
  <si>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</si>
  <si>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</si>
  <si>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</si>
  <si>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</si>
  <si>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</si>
  <si>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</si>
  <si>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</si>
  <si>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</si>
  <si>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</si>
  <si>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</si>
  <si>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</si>
  <si>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</si>
  <si>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</si>
  <si>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</si>
  <si>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</si>
  <si>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</si>
  <si>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</si>
  <si>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</si>
  <si>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</si>
  <si>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</si>
  <si>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</si>
  <si>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</si>
  <si>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</si>
  <si>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</si>
  <si>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</si>
  <si>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</si>
  <si>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</si>
  <si>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</si>
  <si>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</si>
  <si>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</si>
  <si>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</si>
  <si>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</si>
  <si>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</si>
  <si>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</si>
  <si>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</si>
  <si>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</si>
  <si>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</si>
  <si>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</si>
  <si>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</si>
  <si>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</si>
  <si>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</si>
  <si>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</si>
  <si>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</si>
  <si>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</si>
  <si>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</si>
  <si>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</si>
  <si>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</si>
  <si>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</si>
  <si>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</si>
  <si>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</si>
  <si>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</si>
  <si>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</si>
  <si>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</si>
  <si>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</si>
  <si>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</si>
  <si>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</si>
  <si>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</si>
  <si>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</si>
  <si>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</si>
  <si>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</si>
  <si>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</si>
  <si>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</si>
  <si>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</si>
  <si>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</si>
  <si>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</si>
  <si>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</si>
  <si>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</si>
  <si>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</si>
  <si>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</si>
  <si>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</si>
  <si>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</si>
  <si>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</si>
  <si>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</si>
  <si>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</si>
  <si>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</si>
  <si>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</si>
  <si>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</si>
  <si>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</si>
  <si>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</si>
  <si>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</si>
  <si>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</si>
  <si>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</si>
  <si>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</si>
  <si>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</si>
  <si>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</si>
  <si>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</si>
  <si>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</si>
  <si>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</si>
  <si>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</si>
  <si>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</si>
  <si>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</si>
  <si>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</si>
  <si>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</si>
  <si>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</si>
  <si>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</si>
  <si>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</si>
  <si>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</si>
  <si>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</si>
  <si>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</si>
  <si>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</si>
  <si>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</si>
  <si>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</si>
  <si>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</si>
  <si>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</si>
  <si>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</si>
  <si>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</si>
  <si>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</si>
  <si>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</si>
  <si>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</si>
  <si>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</si>
  <si>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</si>
  <si>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</si>
  <si>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</si>
  <si>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</si>
  <si>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</si>
  <si>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</si>
  <si>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</si>
  <si>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</si>
  <si>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</si>
  <si>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</si>
  <si>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</si>
  <si>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</si>
  <si>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</si>
  <si>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</si>
  <si>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</si>
  <si>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</si>
  <si>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</si>
  <si>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</si>
  <si>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</si>
  <si>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</si>
  <si>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</si>
  <si>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</si>
  <si>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</si>
  <si>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</si>
  <si>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</si>
  <si>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</si>
  <si>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</si>
  <si>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</si>
  <si>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</si>
  <si>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</si>
  <si>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</si>
  <si>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</si>
  <si>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</si>
  <si>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</si>
  <si>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</si>
  <si>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</si>
  <si>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</si>
  <si>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</si>
  <si>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</si>
  <si>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</si>
  <si>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</si>
  <si>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</si>
  <si>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</si>
  <si>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</si>
  <si>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</si>
  <si>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</si>
  <si>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</si>
  <si>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</si>
  <si>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</si>
  <si>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</si>
  <si>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</si>
  <si>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</si>
  <si>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</si>
  <si>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</si>
  <si>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</si>
  <si>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</si>
  <si>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</si>
  <si>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</si>
  <si>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</si>
  <si>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</si>
  <si>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</si>
  <si>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</si>
  <si>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</si>
  <si>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</si>
  <si>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</si>
  <si>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</si>
  <si>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</si>
  <si>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</si>
  <si>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</si>
  <si>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</si>
  <si>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</si>
  <si>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</si>
  <si>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</si>
  <si>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</si>
  <si>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</si>
  <si>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</si>
  <si>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</si>
  <si>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</si>
  <si>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</si>
  <si>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</si>
  <si>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</si>
  <si>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</si>
  <si>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</si>
  <si>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</si>
  <si>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</si>
  <si>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</si>
  <si>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</si>
  <si>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</si>
  <si>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</si>
  <si>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</si>
  <si>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</si>
  <si>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</si>
  <si>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</si>
  <si>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</si>
  <si>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</si>
  <si>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</si>
  <si>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</si>
  <si>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</si>
  <si>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</si>
  <si>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</si>
  <si>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</si>
  <si>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</si>
  <si>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</si>
  <si>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</si>
  <si>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</si>
  <si>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</si>
  <si>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</si>
  <si>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</si>
  <si>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</si>
  <si>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</si>
  <si>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</si>
  <si>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</si>
  <si>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</si>
  <si>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</si>
  <si>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</si>
  <si>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</si>
  <si>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</si>
  <si>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</si>
  <si>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</si>
  <si>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</si>
  <si>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</si>
  <si>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</si>
  <si>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</si>
  <si>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</si>
  <si>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</si>
  <si>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</si>
  <si>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</si>
  <si>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</si>
  <si>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</si>
  <si>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</si>
  <si>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</si>
  <si>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</si>
  <si>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</si>
  <si>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</si>
  <si>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</si>
  <si>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</si>
  <si>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</si>
  <si>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</si>
  <si>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</si>
  <si>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</si>
  <si>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</si>
  <si>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</si>
  <si>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</si>
  <si>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</si>
  <si>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</si>
  <si>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</si>
  <si>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</si>
  <si>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</si>
  <si>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</si>
  <si>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</si>
  <si>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</si>
  <si>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</si>
  <si>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</si>
  <si>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</si>
  <si>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</si>
  <si>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</si>
  <si>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</si>
  <si>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</si>
  <si>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</si>
  <si>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</si>
  <si>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</si>
  <si>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</si>
  <si>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</si>
  <si>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</si>
  <si>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</si>
  <si>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</si>
  <si>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</si>
  <si>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</si>
  <si>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</si>
  <si>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</si>
  <si>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</si>
  <si>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</si>
  <si>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</si>
  <si>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</si>
  <si>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</si>
  <si>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</si>
  <si>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</si>
  <si>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</si>
  <si>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</si>
  <si>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</si>
  <si>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</si>
  <si>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</si>
  <si>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</si>
  <si>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</si>
  <si>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</si>
  <si>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</si>
  <si>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</si>
  <si>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</si>
  <si>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</si>
  <si>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</si>
  <si>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</si>
  <si>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</si>
  <si>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</si>
  <si>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</si>
  <si>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</si>
  <si>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</si>
  <si>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</si>
  <si>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</si>
  <si>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</si>
  <si>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</si>
  <si>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</si>
  <si>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</si>
  <si>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</si>
  <si>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</si>
  <si>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</si>
  <si>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</si>
  <si>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</si>
  <si>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</si>
  <si>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</si>
  <si>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</si>
  <si>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</si>
  <si>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</si>
  <si>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</si>
  <si>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</si>
  <si>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</si>
  <si>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</si>
  <si>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</si>
  <si>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</si>
  <si>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</si>
  <si>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</si>
  <si>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</si>
  <si>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</si>
  <si>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</si>
  <si>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</si>
  <si>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</si>
  <si>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</si>
  <si>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</si>
  <si>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</si>
  <si>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</si>
  <si>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</si>
  <si>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</si>
  <si>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</si>
  <si>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</si>
  <si>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</si>
  <si>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</si>
  <si>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</si>
  <si>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</si>
  <si>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</si>
  <si>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</si>
  <si>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</si>
  <si>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</si>
  <si>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</si>
  <si>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</si>
  <si>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</si>
  <si>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</si>
  <si>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</si>
  <si>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</si>
  <si>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</si>
  <si>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</si>
  <si>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</si>
  <si>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</si>
  <si>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</si>
  <si>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</si>
  <si>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</si>
  <si>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</si>
  <si>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</si>
  <si>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</si>
  <si>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</si>
  <si>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</si>
  <si>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</si>
  <si>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</si>
  <si>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</si>
  <si>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</si>
  <si>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</si>
  <si>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</si>
  <si>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</si>
  <si>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</si>
  <si>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</si>
  <si>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</si>
  <si>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</si>
  <si>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</si>
  <si>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</si>
  <si>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</si>
  <si>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</si>
  <si>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</si>
  <si>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</si>
  <si>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</si>
  <si>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</si>
  <si>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</si>
  <si>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</si>
  <si>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</si>
  <si>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</si>
  <si>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</si>
  <si>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</si>
  <si>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</si>
  <si>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</si>
  <si>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</si>
  <si>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</si>
  <si>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</si>
  <si>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</si>
  <si>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</si>
  <si>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</si>
  <si>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</si>
  <si>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</si>
  <si>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</si>
  <si>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</si>
  <si>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</si>
  <si>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</si>
  <si>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</si>
  <si>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</si>
  <si>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</si>
  <si>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</si>
  <si>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</si>
  <si>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</si>
  <si>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</si>
  <si>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</si>
  <si>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</si>
  <si>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</si>
  <si>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</si>
  <si>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</si>
  <si>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</si>
  <si>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</si>
  <si>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</si>
  <si>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</si>
  <si>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</si>
  <si>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</si>
  <si>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</si>
  <si>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</si>
  <si>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</si>
  <si>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</si>
  <si>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</si>
  <si>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</si>
  <si>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</si>
  <si>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</si>
  <si>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</si>
  <si>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</si>
  <si>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</si>
  <si>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</si>
  <si>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</si>
  <si>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</si>
  <si>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</si>
  <si>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</si>
  <si>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</si>
  <si>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</si>
  <si>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</si>
  <si>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</si>
  <si>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</si>
  <si>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</si>
  <si>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</si>
  <si>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</si>
  <si>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</si>
  <si>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</si>
  <si>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</si>
  <si>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</si>
  <si>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</si>
  <si>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</si>
  <si>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</si>
  <si>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</si>
  <si>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</si>
  <si>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</si>
  <si>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</si>
  <si>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</si>
  <si>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</si>
  <si>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</si>
  <si>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</si>
  <si>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</si>
  <si>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</si>
  <si>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</si>
  <si>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</si>
  <si>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</si>
  <si>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</si>
  <si>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</si>
  <si>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</si>
  <si>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</si>
  <si>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</si>
  <si>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</si>
  <si>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</si>
  <si>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</si>
  <si>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</si>
  <si>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</si>
  <si>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</si>
  <si>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</si>
  <si>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</si>
  <si>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</si>
  <si>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</si>
  <si>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</si>
  <si>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</si>
  <si>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</si>
  <si>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</si>
  <si>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</si>
  <si>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</si>
  <si>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</si>
  <si>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</si>
  <si>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</si>
  <si>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</si>
  <si>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</si>
  <si>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</si>
  <si>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</si>
  <si>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</si>
  <si>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</si>
  <si>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</si>
  <si>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</si>
  <si>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</si>
  <si>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</si>
  <si>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</si>
  <si>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</si>
  <si>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</si>
  <si>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</si>
  <si>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</si>
  <si>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</si>
  <si>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</si>
  <si>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</si>
  <si>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</si>
  <si>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</si>
  <si>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</si>
  <si>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</si>
  <si>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</si>
  <si>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</si>
  <si>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</si>
  <si>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</si>
  <si>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</si>
  <si>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</si>
  <si>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</si>
  <si>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</si>
  <si>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</si>
  <si>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</si>
  <si>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</si>
  <si>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</si>
  <si>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</si>
  <si>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</si>
  <si>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</si>
  <si>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</si>
  <si>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</si>
  <si>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</si>
  <si>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</si>
  <si>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</si>
  <si>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</si>
  <si>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</si>
  <si>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</si>
  <si>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</si>
  <si>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</si>
  <si>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</si>
  <si>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</si>
  <si>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</si>
  <si>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</si>
  <si>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</si>
  <si>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</si>
  <si>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</si>
  <si>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</si>
  <si>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</si>
  <si>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</si>
  <si>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</si>
  <si>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</si>
  <si>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</si>
  <si>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</si>
  <si>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</si>
  <si>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</si>
  <si>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</si>
  <si>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</si>
  <si>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</si>
  <si>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</si>
  <si>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</si>
  <si>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</si>
  <si>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</si>
  <si>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</si>
  <si>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</si>
  <si>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</si>
  <si>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</si>
  <si>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</si>
  <si>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</si>
  <si>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</si>
  <si>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</si>
  <si>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</si>
  <si>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</si>
  <si>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</si>
  <si>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</si>
  <si>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</si>
  <si>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</si>
  <si>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</si>
  <si>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</si>
  <si>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</si>
  <si>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</si>
  <si>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</si>
  <si>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</si>
  <si>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</si>
  <si>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</si>
  <si>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</si>
  <si>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</si>
  <si>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</si>
  <si>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</si>
  <si>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</si>
  <si>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</si>
  <si>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</si>
  <si>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</si>
  <si>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</si>
  <si>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</si>
  <si>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</si>
  <si>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</si>
  <si>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</si>
  <si>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</si>
  <si>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</si>
  <si>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</si>
  <si>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</si>
  <si>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</si>
  <si>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</si>
  <si>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</si>
  <si>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</si>
  <si>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</si>
  <si>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</si>
  <si>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</si>
  <si>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</si>
  <si>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</si>
  <si>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</si>
  <si>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</si>
  <si>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</si>
  <si>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</si>
  <si>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</si>
  <si>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</si>
  <si>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</si>
  <si>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</si>
  <si>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</si>
  <si>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</si>
  <si>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</si>
  <si>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</si>
  <si>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</si>
  <si>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</si>
  <si>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</si>
  <si>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</si>
  <si>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</si>
  <si>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</si>
  <si>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</si>
  <si>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</si>
  <si>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</si>
  <si>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</si>
  <si>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</si>
  <si>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</si>
  <si>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</si>
  <si>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</si>
  <si>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</si>
  <si>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</si>
  <si>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</si>
  <si>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</si>
  <si>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</si>
  <si>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</si>
  <si>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</si>
  <si>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</si>
  <si>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</si>
  <si>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</si>
  <si>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</si>
  <si>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</si>
  <si>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</si>
  <si>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</si>
  <si>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</si>
  <si>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</si>
  <si>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</si>
  <si>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</si>
  <si>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</si>
  <si>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</si>
  <si>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</si>
  <si>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</si>
  <si>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</si>
  <si>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</si>
  <si>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</si>
  <si>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</si>
  <si>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</si>
  <si>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</si>
  <si>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</si>
  <si>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</si>
  <si>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</si>
  <si>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</si>
  <si>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</si>
  <si>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</si>
  <si>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</si>
  <si>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</si>
  <si>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</si>
  <si>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</si>
  <si>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</si>
  <si>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</si>
  <si>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</si>
  <si>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</si>
  <si>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</si>
  <si>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</si>
  <si>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</si>
  <si>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</si>
  <si>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</si>
  <si>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</si>
  <si>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</si>
  <si>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</si>
  <si>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</si>
  <si>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</si>
  <si>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</si>
  <si>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</si>
  <si>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</si>
  <si>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</si>
  <si>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</si>
  <si>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</si>
  <si>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</si>
  <si>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</si>
  <si>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</si>
  <si>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</si>
  <si>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</si>
  <si>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</si>
  <si>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</si>
  <si>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</si>
  <si>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</si>
  <si>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</si>
  <si>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</si>
  <si>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</si>
  <si>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</si>
  <si>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</si>
  <si>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</si>
  <si>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</si>
  <si>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</si>
  <si>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</si>
  <si>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</si>
  <si>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</si>
  <si>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</si>
  <si>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</si>
  <si>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</si>
  <si>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</si>
  <si>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</si>
  <si>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</si>
  <si>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</si>
  <si>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</si>
  <si>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</si>
  <si>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</si>
  <si>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</si>
  <si>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</si>
  <si>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</si>
  <si>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</si>
  <si>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</si>
  <si>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</si>
  <si>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</si>
  <si>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</si>
  <si>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</si>
  <si>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</si>
  <si>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</si>
  <si>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</si>
  <si>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</si>
  <si>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</si>
  <si>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</si>
  <si>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</si>
  <si>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</si>
  <si>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</si>
  <si>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</si>
  <si>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</si>
  <si>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</si>
  <si>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</si>
  <si>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</si>
  <si>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</si>
  <si>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</si>
  <si>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</si>
  <si>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</si>
  <si>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</si>
  <si>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</si>
  <si>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</si>
  <si>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</si>
  <si>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</si>
  <si>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</si>
  <si>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</si>
  <si>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</si>
  <si>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</si>
  <si>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</si>
  <si>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</si>
  <si>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</si>
  <si>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</si>
  <si>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</si>
  <si>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</si>
  <si>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</si>
  <si>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</si>
  <si>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</si>
  <si>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</si>
  <si>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</si>
  <si>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</si>
  <si>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</si>
  <si>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</si>
  <si>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</si>
  <si>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</si>
  <si>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</si>
  <si>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</si>
  <si>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</si>
  <si>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</si>
  <si>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</si>
  <si>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</si>
  <si>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</si>
  <si>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</si>
  <si>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</si>
  <si>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</si>
  <si>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</si>
  <si>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</si>
  <si>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</si>
  <si>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</si>
  <si>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</si>
  <si>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</si>
  <si>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</si>
  <si>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</si>
  <si>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</si>
  <si>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</si>
  <si>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</si>
  <si>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</si>
  <si>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</si>
  <si>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</si>
  <si>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</si>
  <si>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</si>
  <si>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</si>
  <si>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</si>
  <si>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</si>
  <si>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</si>
  <si>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</si>
  <si>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</si>
  <si>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</si>
  <si>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</si>
  <si>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</si>
  <si>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</si>
  <si>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</si>
  <si>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</si>
  <si>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</si>
  <si>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</si>
  <si>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</si>
  <si>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</si>
  <si>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</si>
  <si>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</si>
  <si>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</si>
  <si>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</si>
  <si>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</si>
  <si>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</si>
  <si>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</si>
  <si>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</si>
  <si>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</si>
  <si>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</si>
  <si>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</si>
  <si>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</si>
  <si>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</si>
  <si>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</si>
  <si>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</si>
  <si>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</si>
  <si>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</si>
  <si>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</si>
  <si>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</si>
  <si>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</si>
  <si>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</si>
  <si>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</si>
  <si>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</si>
  <si>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</si>
  <si>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</si>
  <si>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</si>
  <si>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</si>
  <si>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</si>
  <si>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</si>
  <si>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</si>
  <si>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</si>
  <si>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</si>
  <si>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</si>
  <si>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</si>
  <si>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</si>
  <si>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</si>
  <si>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</si>
  <si>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</si>
  <si>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</si>
  <si>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</si>
  <si>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</si>
  <si>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</si>
  <si>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</si>
  <si>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</si>
  <si>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</si>
  <si>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</si>
  <si>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</si>
  <si>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</si>
  <si>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</si>
  <si>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</si>
  <si>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</si>
  <si>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</si>
  <si>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</si>
  <si>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</si>
  <si>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</si>
  <si>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</si>
  <si>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</si>
  <si>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</si>
  <si>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</si>
  <si>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</si>
  <si>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</si>
  <si>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</si>
  <si>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</si>
  <si>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</si>
  <si>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</si>
  <si>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</si>
  <si>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</si>
  <si>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</si>
  <si>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</si>
  <si>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</si>
  <si>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</si>
  <si>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</si>
  <si>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</si>
  <si>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</si>
  <si>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</si>
  <si>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</si>
  <si>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</si>
  <si>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</si>
  <si>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</si>
  <si>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</si>
  <si>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</si>
  <si>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</si>
  <si>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</si>
  <si>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</si>
  <si>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</si>
  <si>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</si>
  <si>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</si>
  <si>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</si>
  <si>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</si>
  <si>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</si>
  <si>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</si>
  <si>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</si>
  <si>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</si>
  <si>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</si>
  <si>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</si>
  <si>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</si>
  <si>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</si>
  <si>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</si>
  <si>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</si>
  <si>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</si>
  <si>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</si>
  <si>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</si>
  <si>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</si>
  <si>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</si>
  <si>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</si>
  <si>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</si>
  <si>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</si>
  <si>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</si>
  <si>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</si>
  <si>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</si>
  <si>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</si>
  <si>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</si>
  <si>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</si>
  <si>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</si>
  <si>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</si>
  <si>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</si>
  <si>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</si>
  <si>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</si>
  <si>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</si>
  <si>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</si>
  <si>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</si>
  <si>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</si>
  <si>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</si>
  <si>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</si>
  <si>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</si>
  <si>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</si>
  <si>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</si>
  <si>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</si>
  <si>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</si>
  <si>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</si>
  <si>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</si>
  <si>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</si>
  <si>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</si>
  <si>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</si>
  <si>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</si>
  <si>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</si>
  <si>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</si>
  <si>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</si>
  <si>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</si>
  <si>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</si>
  <si>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</si>
  <si>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</si>
  <si>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</si>
  <si>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</si>
  <si>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</si>
  <si>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</si>
  <si>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</si>
  <si>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</si>
  <si>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</si>
  <si>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</si>
  <si>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</si>
  <si>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</si>
  <si>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</si>
  <si>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</si>
  <si>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</si>
  <si>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</si>
  <si>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</si>
  <si>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</si>
  <si>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</si>
  <si>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</si>
  <si>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</si>
  <si>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</si>
  <si>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</si>
  <si>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</si>
  <si>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</si>
  <si>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</si>
  <si>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</si>
  <si>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</si>
  <si>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</si>
  <si>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</si>
  <si>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</si>
  <si>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</si>
  <si>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</si>
  <si>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</si>
  <si>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</si>
  <si>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</si>
  <si>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</si>
  <si>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</si>
  <si>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</si>
  <si>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</si>
  <si>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</si>
  <si>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</si>
  <si>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</si>
  <si>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</si>
  <si>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</si>
  <si>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</si>
  <si>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</si>
  <si>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</si>
  <si>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</si>
  <si>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</si>
  <si>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</si>
  <si>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</si>
  <si>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</si>
  <si>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</si>
  <si>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</si>
  <si>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</si>
  <si>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</si>
  <si>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</si>
  <si>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</si>
  <si>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</si>
  <si>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</si>
  <si>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</si>
  <si>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</si>
  <si>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</si>
  <si>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</si>
  <si>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</si>
  <si>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</si>
  <si>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</si>
  <si>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</si>
  <si>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</si>
  <si>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</si>
  <si>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</si>
  <si>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</si>
  <si>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</si>
  <si>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</si>
  <si>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</si>
  <si>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</si>
  <si>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</si>
  <si>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</si>
  <si>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</si>
  <si>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</si>
  <si>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</si>
  <si>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</si>
  <si>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</si>
  <si>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</si>
  <si>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</si>
  <si>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</si>
  <si>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</si>
  <si>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</si>
  <si>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</si>
  <si>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</si>
  <si>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</si>
  <si>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</si>
  <si>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</si>
  <si>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</si>
  <si>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</si>
  <si>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</si>
  <si>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</si>
  <si>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</si>
  <si>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</si>
  <si>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</si>
  <si>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</si>
  <si>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</si>
  <si>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</si>
  <si>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</si>
  <si>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</si>
  <si>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</si>
  <si>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</si>
  <si>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</si>
  <si>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</si>
  <si>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</si>
  <si>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</si>
  <si>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</si>
  <si>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</si>
  <si>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</si>
  <si>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</si>
  <si>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</si>
  <si>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</si>
  <si>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</si>
  <si>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</si>
  <si>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</si>
  <si>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</si>
  <si>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</si>
  <si>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</si>
  <si>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</si>
  <si>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</si>
  <si>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</si>
  <si>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</si>
  <si>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</si>
  <si>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</si>
  <si>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</si>
  <si>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</si>
  <si>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</si>
  <si>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</si>
  <si>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</si>
  <si>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</si>
  <si>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</si>
  <si>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</si>
  <si>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</si>
  <si>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</si>
  <si>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</si>
  <si>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</si>
  <si>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</si>
  <si>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</si>
  <si>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</si>
  <si>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</si>
  <si>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</si>
  <si>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</si>
  <si>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</si>
  <si>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</si>
  <si>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</si>
  <si>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</si>
  <si>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</si>
  <si>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</si>
  <si>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</si>
  <si>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</si>
  <si>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</si>
  <si>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</si>
  <si>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</si>
  <si>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</si>
  <si>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</si>
  <si>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</si>
  <si>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</si>
  <si>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</si>
  <si>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</si>
  <si>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</si>
  <si>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</si>
  <si>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</si>
  <si>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</si>
  <si>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</si>
  <si>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</si>
  <si>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</si>
  <si>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</si>
  <si>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</si>
  <si>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</si>
  <si>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</si>
  <si>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</si>
  <si>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</si>
  <si>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</si>
  <si>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</si>
  <si>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</si>
  <si>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</si>
  <si>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</si>
  <si>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</si>
  <si>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</si>
  <si>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</si>
  <si>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</si>
  <si>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</si>
  <si>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</si>
  <si>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</si>
  <si>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</si>
  <si>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</si>
  <si>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</si>
  <si>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</si>
  <si>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</si>
  <si>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</si>
  <si>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</si>
  <si>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</si>
  <si>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</si>
  <si>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</si>
  <si>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</si>
  <si>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</si>
  <si>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</si>
  <si>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</si>
  <si>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</si>
  <si>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</si>
  <si>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</si>
  <si>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</si>
  <si>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</si>
  <si>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</si>
  <si>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</si>
  <si>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</si>
  <si>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</si>
  <si>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</si>
  <si>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</si>
  <si>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</si>
  <si>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</si>
  <si>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</si>
  <si>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</si>
  <si>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</si>
  <si>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</si>
  <si>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</si>
  <si>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</si>
  <si>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</si>
  <si>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</si>
  <si>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</si>
  <si>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</si>
  <si>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</si>
  <si>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</si>
  <si>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</si>
  <si>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</si>
  <si>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</si>
  <si>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</si>
  <si>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</si>
  <si>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</si>
  <si>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</si>
  <si>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</si>
  <si>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</si>
  <si>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</si>
  <si>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</si>
  <si>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</si>
  <si>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</si>
  <si>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</si>
  <si>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</si>
  <si>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</si>
  <si>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</si>
  <si>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</si>
  <si>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</si>
  <si>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</si>
  <si>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</si>
  <si>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</si>
  <si>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</si>
  <si>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</si>
  <si>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</si>
  <si>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</si>
  <si>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</si>
  <si>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</si>
  <si>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</si>
  <si>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</si>
  <si>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</si>
  <si>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</si>
  <si>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</si>
  <si>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</si>
  <si>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</si>
  <si>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</si>
  <si>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</si>
  <si>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</si>
  <si>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</si>
  <si>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</si>
  <si>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</si>
  <si>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</si>
  <si>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</si>
  <si>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</si>
  <si>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</si>
  <si>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</si>
  <si>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</si>
  <si>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</si>
  <si>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</si>
  <si>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</si>
  <si>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</si>
  <si>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</si>
  <si>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</si>
  <si>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</si>
  <si>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</si>
  <si>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</si>
  <si>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</si>
  <si>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</si>
  <si>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</si>
  <si>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</si>
  <si>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</si>
  <si>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</si>
  <si>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</si>
  <si>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</si>
  <si>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</si>
  <si>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</si>
  <si>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</si>
  <si>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</si>
  <si>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</si>
  <si>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</si>
  <si>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</si>
  <si>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</si>
  <si>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</si>
  <si>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</si>
  <si>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</si>
  <si>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</si>
  <si>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</si>
  <si>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</si>
  <si>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</si>
  <si>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</si>
  <si>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</si>
  <si>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</si>
  <si>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</si>
  <si>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</si>
  <si>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</si>
  <si>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</si>
  <si>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</si>
  <si>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</si>
  <si>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</si>
  <si>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</si>
  <si>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</si>
  <si>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</si>
  <si>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</si>
  <si>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</si>
  <si>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</si>
  <si>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</si>
  <si>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</si>
  <si>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</si>
  <si>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</si>
  <si>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</si>
  <si>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</si>
  <si>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</si>
  <si>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</si>
  <si>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</si>
  <si>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</si>
  <si>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</si>
  <si>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</si>
  <si>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</si>
  <si>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</si>
  <si>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</si>
  <si>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</si>
  <si>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</si>
  <si>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</si>
  <si>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</si>
  <si>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</si>
  <si>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</si>
  <si>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</si>
  <si>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</si>
  <si>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</si>
  <si>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</si>
  <si>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</si>
  <si>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</si>
  <si>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</si>
  <si>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</si>
  <si>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</si>
  <si>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</si>
  <si>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</si>
  <si>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</si>
  <si>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</si>
  <si>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</si>
  <si>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</si>
  <si>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</si>
  <si>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</si>
  <si>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</si>
  <si>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</si>
  <si>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</si>
  <si>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</si>
  <si>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</si>
  <si>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</si>
  <si>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</si>
  <si>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</si>
  <si>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</si>
  <si>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</si>
  <si>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</si>
  <si>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</si>
  <si>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</si>
  <si>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</si>
  <si>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</si>
  <si>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</si>
  <si>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</si>
  <si>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</si>
  <si>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</si>
  <si>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</si>
  <si>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</si>
  <si>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</si>
  <si>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</si>
  <si>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</si>
  <si>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</si>
  <si>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</si>
  <si>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</si>
  <si>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</si>
  <si>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</si>
  <si>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</si>
  <si>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</si>
  <si>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</si>
  <si>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</si>
  <si>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</si>
  <si>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</si>
  <si>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</si>
  <si>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</si>
  <si>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</si>
  <si>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</si>
  <si>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</si>
  <si>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</si>
  <si>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</si>
  <si>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</si>
  <si>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</si>
  <si>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</si>
  <si>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</si>
  <si>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</si>
  <si>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</si>
  <si>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</si>
  <si>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</si>
  <si>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</si>
  <si>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</si>
  <si>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</si>
  <si>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</si>
  <si>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</si>
  <si>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</si>
  <si>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</si>
  <si>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</si>
  <si>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</si>
  <si>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</si>
  <si>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</si>
  <si>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</si>
  <si>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</si>
  <si>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</si>
  <si>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</si>
  <si>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</si>
  <si>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</si>
  <si>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</si>
  <si>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</si>
  <si>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</si>
  <si>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</si>
  <si>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</si>
  <si>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</si>
  <si>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</si>
  <si>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</si>
  <si>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</si>
  <si>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</si>
  <si>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</si>
  <si>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</si>
  <si>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</si>
  <si>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</si>
  <si>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</si>
  <si>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</si>
  <si>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</si>
  <si>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</si>
  <si>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</si>
  <si>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</si>
  <si>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</si>
  <si>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</si>
  <si>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</si>
  <si>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</si>
  <si>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</si>
  <si>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</si>
  <si>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</si>
  <si>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</si>
  <si>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</si>
  <si>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</si>
  <si>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</si>
  <si>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</si>
  <si>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</si>
  <si>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</si>
  <si>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</si>
  <si>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</si>
  <si>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</si>
  <si>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</si>
  <si>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</si>
  <si>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</si>
  <si>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</si>
  <si>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</si>
  <si>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</si>
  <si>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</si>
  <si>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</si>
  <si>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</si>
  <si>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</si>
  <si>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</si>
  <si>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</si>
  <si>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</si>
  <si>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</si>
  <si>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</si>
  <si>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</si>
  <si>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</si>
  <si>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</si>
  <si>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</si>
  <si>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</si>
  <si>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</si>
  <si>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</si>
  <si>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</si>
  <si>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</si>
  <si>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</si>
  <si>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</si>
  <si>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</si>
  <si>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</si>
  <si>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</si>
  <si>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</si>
  <si>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</si>
  <si>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</si>
  <si>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</si>
  <si>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</si>
  <si>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</si>
  <si>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</si>
  <si>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</si>
  <si>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</si>
  <si>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</si>
  <si>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</si>
  <si>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</si>
  <si>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</si>
  <si>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</si>
  <si>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</si>
  <si>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</si>
  <si>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</si>
  <si>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</si>
  <si>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</si>
  <si>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</si>
  <si>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</si>
  <si>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</si>
  <si>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</si>
  <si>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</si>
  <si>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</si>
  <si>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</si>
  <si>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</si>
  <si>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</si>
  <si>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</si>
  <si>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</si>
  <si>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</si>
  <si>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</si>
  <si>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</si>
  <si>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</si>
  <si>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</si>
  <si>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</si>
  <si>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</si>
  <si>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</si>
  <si>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</si>
  <si>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</si>
  <si>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</si>
  <si>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</si>
  <si>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</si>
  <si>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</si>
  <si>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</si>
  <si>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</si>
  <si>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</si>
  <si>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</si>
  <si>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</si>
  <si>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</si>
  <si>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</si>
  <si>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</si>
  <si>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</si>
  <si>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</si>
  <si>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</si>
  <si>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</si>
  <si>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</si>
  <si>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</si>
  <si>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</si>
  <si>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</si>
  <si>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</si>
  <si>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</si>
  <si>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</si>
  <si>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</si>
  <si>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</si>
  <si>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</si>
  <si>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</si>
  <si>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</si>
  <si>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</si>
  <si>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</si>
  <si>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</si>
  <si>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</si>
  <si>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</si>
  <si>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</si>
  <si>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</si>
  <si>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</si>
  <si>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</si>
  <si>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</si>
  <si>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</si>
  <si>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</si>
  <si>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</si>
  <si>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</si>
  <si>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</si>
  <si>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</si>
  <si>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</si>
  <si>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</si>
  <si>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</si>
  <si>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</si>
  <si>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</si>
  <si>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</si>
  <si>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</si>
  <si>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</si>
  <si>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</si>
  <si>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</si>
  <si>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</si>
  <si>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</si>
  <si>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</si>
  <si>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</si>
  <si>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</si>
  <si>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</si>
  <si>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</si>
  <si>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</si>
  <si>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</si>
  <si>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</si>
  <si>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</si>
  <si>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</si>
  <si>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</si>
  <si>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</si>
  <si>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</si>
  <si>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</si>
  <si>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</si>
  <si>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</si>
  <si>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</si>
  <si>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</si>
  <si>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</si>
  <si>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</si>
  <si>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</si>
  <si>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</si>
  <si>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</si>
  <si>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</si>
  <si>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</si>
  <si>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</si>
  <si>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</si>
  <si>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</si>
  <si>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</si>
  <si>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</si>
  <si>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</si>
  <si>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</si>
  <si>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</si>
  <si>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</si>
  <si>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</si>
  <si>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</si>
  <si>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</si>
  <si>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</si>
  <si>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</si>
  <si>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</si>
  <si>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</si>
  <si>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</si>
  <si>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</si>
  <si>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</si>
  <si>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</si>
  <si>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</si>
  <si>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</si>
  <si>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</si>
  <si>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</si>
  <si>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</si>
  <si>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</si>
  <si>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</si>
  <si>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</si>
  <si>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</si>
  <si>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</si>
  <si>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</si>
  <si>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</si>
  <si>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</si>
  <si>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</si>
  <si>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</si>
  <si>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</si>
  <si>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</si>
  <si>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</si>
  <si>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</si>
  <si>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</si>
  <si>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</si>
  <si>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</si>
  <si>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</si>
  <si>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</si>
  <si>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</si>
  <si>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</si>
  <si>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</si>
  <si>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</si>
  <si>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</si>
  <si>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</si>
  <si>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</si>
  <si>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</si>
  <si>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</si>
  <si>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</si>
  <si>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</si>
  <si>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</si>
  <si>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</si>
  <si>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</si>
  <si>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</si>
  <si>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</si>
  <si>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</si>
  <si>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</si>
  <si>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</si>
  <si>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</si>
  <si>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</si>
  <si>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</si>
  <si>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</si>
  <si>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</si>
  <si>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</si>
  <si>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</si>
  <si>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</si>
  <si>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</si>
  <si>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</si>
  <si>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</si>
  <si>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</si>
  <si>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</si>
  <si>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</si>
  <si>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</si>
  <si>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</si>
  <si>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</si>
  <si>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</si>
  <si>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</si>
  <si>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</si>
  <si>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</si>
  <si>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</si>
  <si>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</si>
  <si>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</si>
  <si>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</si>
  <si>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</si>
  <si>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</si>
  <si>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</si>
  <si>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</si>
  <si>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</si>
  <si>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</si>
  <si>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</si>
  <si>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</si>
  <si>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</si>
  <si>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</si>
  <si>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</si>
  <si>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</si>
  <si>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</si>
  <si>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</si>
  <si>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</si>
  <si>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</si>
  <si>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</si>
  <si>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</si>
  <si>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</si>
  <si>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</si>
  <si>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</si>
  <si>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</si>
  <si>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</si>
  <si>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</si>
  <si>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</si>
  <si>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</si>
  <si>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</si>
  <si>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</si>
  <si>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</si>
  <si>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</si>
  <si>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</si>
  <si>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</si>
  <si>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</si>
  <si>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</si>
  <si>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</si>
  <si>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</si>
  <si>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</si>
  <si>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</si>
  <si>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</si>
  <si>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</si>
  <si>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</si>
  <si>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</si>
  <si>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</si>
  <si>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</si>
  <si>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</si>
  <si>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</si>
  <si>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</si>
  <si>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</si>
  <si>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</si>
  <si>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</si>
  <si>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</si>
  <si>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</si>
  <si>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</si>
  <si>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</si>
  <si>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</si>
  <si>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</si>
  <si>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</si>
  <si>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</si>
  <si>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</si>
  <si>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</si>
  <si>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</si>
  <si>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</si>
  <si>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</si>
  <si>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</si>
  <si>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</si>
  <si>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</si>
  <si>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</si>
  <si>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</si>
  <si>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</si>
  <si>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</si>
  <si>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</si>
  <si>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</si>
  <si>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</si>
  <si>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</si>
  <si>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</si>
  <si>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</si>
  <si>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</si>
  <si>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</si>
  <si>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</si>
  <si>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</si>
  <si>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</si>
  <si>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</si>
  <si>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</si>
  <si>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</si>
  <si>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</si>
  <si>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</si>
  <si>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</si>
  <si>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</si>
  <si>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</si>
  <si>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</si>
  <si>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</si>
  <si>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</si>
  <si>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</si>
  <si>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</si>
  <si>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</si>
  <si>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</si>
  <si>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</si>
  <si>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</si>
  <si>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</si>
  <si>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</si>
  <si>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</si>
  <si>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</si>
  <si>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</si>
  <si>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</si>
  <si>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</si>
  <si>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</si>
  <si>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</si>
  <si>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</si>
  <si>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</si>
  <si>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</si>
  <si>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</si>
  <si>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</si>
  <si>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</si>
  <si>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</si>
  <si>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</si>
  <si>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</si>
  <si>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</si>
  <si>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</si>
  <si>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</si>
  <si>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</si>
  <si>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</si>
  <si>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</si>
  <si>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</si>
  <si>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</si>
  <si>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</si>
  <si>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</si>
  <si>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</si>
  <si>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</si>
  <si>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</si>
  <si>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</si>
  <si>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</si>
  <si>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</si>
  <si>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</si>
  <si>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</si>
  <si>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</si>
  <si>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</si>
  <si>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</si>
  <si>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</si>
  <si>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</si>
  <si>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</si>
  <si>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</si>
  <si>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</si>
  <si>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</si>
  <si>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</si>
  <si>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</si>
  <si>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</si>
  <si>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</si>
  <si>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</si>
  <si>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</si>
  <si>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</si>
  <si>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</si>
  <si>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</si>
  <si>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</si>
  <si>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</si>
  <si>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</si>
  <si>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</si>
  <si>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</si>
  <si>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</si>
  <si>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</si>
  <si>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</si>
  <si>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</si>
  <si>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</si>
  <si>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</si>
  <si>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</si>
  <si>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</si>
  <si>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</si>
  <si>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</si>
  <si>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</si>
  <si>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</si>
  <si>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</si>
  <si>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</si>
  <si>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</si>
  <si>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</si>
  <si>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</si>
  <si>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</si>
  <si>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</si>
  <si>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</si>
  <si>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</si>
  <si>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</si>
  <si>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</si>
  <si>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</si>
  <si>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</si>
  <si>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</si>
  <si>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</si>
  <si>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</si>
  <si>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</si>
  <si>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</si>
  <si>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</si>
  <si>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</si>
  <si>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</si>
  <si>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</si>
  <si>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</si>
  <si>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</si>
  <si>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</si>
  <si>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</si>
  <si>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</si>
  <si>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</si>
  <si>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</si>
  <si>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</si>
  <si>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</si>
  <si>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</si>
  <si>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</si>
  <si>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</si>
  <si>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</si>
  <si>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</si>
  <si>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</si>
  <si>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</si>
  <si>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</si>
  <si>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</si>
  <si>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</si>
  <si>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</si>
  <si>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</si>
  <si>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</si>
  <si>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</si>
  <si>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</si>
  <si>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</si>
  <si>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</si>
  <si>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</si>
  <si>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</si>
  <si>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</si>
  <si>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</si>
  <si>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</si>
  <si>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</si>
  <si>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</si>
  <si>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</si>
  <si>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</si>
  <si>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</si>
  <si>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</si>
  <si>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</si>
  <si>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</si>
  <si>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</si>
  <si>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</si>
  <si>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</si>
  <si>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</si>
  <si>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</si>
  <si>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</si>
  <si>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</si>
  <si>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</si>
  <si>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</si>
  <si>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</si>
  <si>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</si>
  <si>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</si>
  <si>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</si>
  <si>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</si>
  <si>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</si>
  <si>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</si>
  <si>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</si>
  <si>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</si>
  <si>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</si>
  <si>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</si>
  <si>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</si>
  <si>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</si>
  <si>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</si>
  <si>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</si>
  <si>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</si>
  <si>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</si>
  <si>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</si>
  <si>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</si>
  <si>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</si>
  <si>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</si>
  <si>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</si>
  <si>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</si>
  <si>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</si>
  <si>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</si>
  <si>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</si>
  <si>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</si>
  <si>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</si>
  <si>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</si>
  <si>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</si>
  <si>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</si>
  <si>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</si>
  <si>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</si>
  <si>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</si>
  <si>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</si>
  <si>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</si>
  <si>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</si>
  <si>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</si>
  <si>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</si>
  <si>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</si>
  <si>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</si>
  <si>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</si>
  <si>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</si>
  <si>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</si>
  <si>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</si>
  <si>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</si>
  <si>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</si>
  <si>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</si>
  <si>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</si>
  <si>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</si>
  <si>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</si>
  <si>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</si>
  <si>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</si>
  <si>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</si>
  <si>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</si>
  <si>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</si>
  <si>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</si>
  <si>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</si>
  <si>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</si>
  <si>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</si>
  <si>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</si>
  <si>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</si>
  <si>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</si>
  <si>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</si>
  <si>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</si>
  <si>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</si>
  <si>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</si>
  <si>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</si>
  <si>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</si>
  <si>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</si>
  <si>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</si>
  <si>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</si>
  <si>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</si>
  <si>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</si>
  <si>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</si>
  <si>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</si>
  <si>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</si>
  <si>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</si>
  <si>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</si>
  <si>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</si>
  <si>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</si>
  <si>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</si>
  <si>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</si>
  <si>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</si>
  <si>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</si>
  <si>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</si>
  <si>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</si>
  <si>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</si>
  <si>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</si>
  <si>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</si>
  <si>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</si>
  <si>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</si>
  <si>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</si>
  <si>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</si>
  <si>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</si>
  <si>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</si>
  <si>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</si>
  <si>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</si>
  <si>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</si>
  <si>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</si>
  <si>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</si>
  <si>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</si>
  <si>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</si>
  <si>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</si>
  <si>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</si>
  <si>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</si>
  <si>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</si>
  <si>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</si>
  <si>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</si>
  <si>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</si>
  <si>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</si>
  <si>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</si>
  <si>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</si>
  <si>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</si>
  <si>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</si>
  <si>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</si>
  <si>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</si>
  <si>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</si>
  <si>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</si>
  <si>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</si>
  <si>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</si>
  <si>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</si>
  <si>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</si>
  <si>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</si>
  <si>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</si>
  <si>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</si>
  <si>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</si>
  <si>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</si>
  <si>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</si>
  <si>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</si>
  <si>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</si>
  <si>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</si>
  <si>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</si>
  <si>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</si>
  <si>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</si>
  <si>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</si>
  <si>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</si>
  <si>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</si>
  <si>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</si>
  <si>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</si>
  <si>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</si>
  <si>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</si>
  <si>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</si>
  <si>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</si>
  <si>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</si>
  <si>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</si>
  <si>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</si>
  <si>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</si>
  <si>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</si>
  <si>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</si>
  <si>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</si>
  <si>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</si>
  <si>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</si>
  <si>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</si>
  <si>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</si>
  <si>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</si>
  <si>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</si>
  <si>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</si>
  <si>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</si>
  <si>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</si>
  <si>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</si>
  <si>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</si>
  <si>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</si>
  <si>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</si>
  <si>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</si>
  <si>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</si>
  <si>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</si>
  <si>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</si>
  <si>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</si>
  <si>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</si>
  <si>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</si>
  <si>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</si>
  <si>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</si>
  <si>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</si>
  <si>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</si>
  <si>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</si>
  <si>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</si>
  <si>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</si>
  <si>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</si>
  <si>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</si>
  <si>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</si>
  <si>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</si>
  <si>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</si>
  <si>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</si>
  <si>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</si>
  <si>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</si>
  <si>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</si>
  <si>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</si>
  <si>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</si>
  <si>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</si>
  <si>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</si>
  <si>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</si>
  <si>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</si>
  <si>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</si>
  <si>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</si>
  <si>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</si>
  <si>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</si>
  <si>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</si>
  <si>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</si>
  <si>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</si>
  <si>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</si>
  <si>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</si>
  <si>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</si>
  <si>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</si>
  <si>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</si>
  <si>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</si>
  <si>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</si>
  <si>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</si>
  <si>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</si>
  <si>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</si>
  <si>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</si>
  <si>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</si>
  <si>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</si>
  <si>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</si>
  <si>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</si>
  <si>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</si>
  <si>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</si>
  <si>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</si>
  <si>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</si>
  <si>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</si>
  <si>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</si>
  <si>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</si>
  <si>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</si>
  <si>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</si>
  <si>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</si>
  <si>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</si>
  <si>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</si>
  <si>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</si>
  <si>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</si>
  <si>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</si>
  <si>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</si>
  <si>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</si>
  <si>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</si>
  <si>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</si>
  <si>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</si>
  <si>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</si>
  <si>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</si>
  <si>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</si>
  <si>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</si>
  <si>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</si>
  <si>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</si>
  <si>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</si>
  <si>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</si>
  <si>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</si>
  <si>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</si>
  <si>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</si>
  <si>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</si>
  <si>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</si>
  <si>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</si>
  <si>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</si>
  <si>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</si>
  <si>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</si>
  <si>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</si>
  <si>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</si>
  <si>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</si>
  <si>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</si>
  <si>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</si>
  <si>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</si>
  <si>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</si>
  <si>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</si>
  <si>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</si>
  <si>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</si>
  <si>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</si>
  <si>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</si>
  <si>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</si>
  <si>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</si>
  <si>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</si>
  <si>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</si>
  <si>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</si>
  <si>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</si>
  <si>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</si>
  <si>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</si>
  <si>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</si>
  <si>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</si>
  <si>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</si>
  <si>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</si>
  <si>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</si>
  <si>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</si>
  <si>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</si>
  <si>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</si>
  <si>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</si>
  <si>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</si>
  <si>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</si>
  <si>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</si>
  <si>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</si>
  <si>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</si>
  <si>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</si>
  <si>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</si>
  <si>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</si>
  <si>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</si>
  <si>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</si>
  <si>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</si>
  <si>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</si>
  <si>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</si>
  <si>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</si>
  <si>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</si>
  <si>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</si>
  <si>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</si>
  <si>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</si>
  <si>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</si>
  <si>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</si>
  <si>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</si>
  <si>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</si>
  <si>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</si>
  <si>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</si>
  <si>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</si>
  <si>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</si>
  <si>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</si>
  <si>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</si>
  <si>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</si>
  <si>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</si>
  <si>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</si>
  <si>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</si>
  <si>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</si>
  <si>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</si>
  <si>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</si>
  <si>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</si>
  <si>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</si>
  <si>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</si>
  <si>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</si>
  <si>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</si>
  <si>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</si>
  <si>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</si>
  <si>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</si>
  <si>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</si>
  <si>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</si>
  <si>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</si>
  <si>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</si>
  <si>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</si>
  <si>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</si>
  <si>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</si>
  <si>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</si>
  <si>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</si>
  <si>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</si>
  <si>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</si>
  <si>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</si>
  <si>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</si>
  <si>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</si>
  <si>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</si>
  <si>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</si>
  <si>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</si>
  <si>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</si>
  <si>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</si>
  <si>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</si>
  <si>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</si>
  <si>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</si>
  <si>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</si>
  <si>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</si>
  <si>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</si>
  <si>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</si>
  <si>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</si>
  <si>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</si>
  <si>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</si>
  <si>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</si>
  <si>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</si>
  <si>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</si>
  <si>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</si>
  <si>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</si>
  <si>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</si>
  <si>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</si>
  <si>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</si>
  <si>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</si>
  <si>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</si>
  <si>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</si>
  <si>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</si>
  <si>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</si>
  <si>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</si>
  <si>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</si>
  <si>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</si>
  <si>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</si>
  <si>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</si>
  <si>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</si>
  <si>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</si>
  <si>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</si>
  <si>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</si>
  <si>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</si>
  <si>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</si>
  <si>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</si>
  <si>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</si>
  <si>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</si>
  <si>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</si>
  <si>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</si>
  <si>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</si>
  <si>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</si>
  <si>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</si>
  <si>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</si>
  <si>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</si>
  <si>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</si>
  <si>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</si>
  <si>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</si>
  <si>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</si>
  <si>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</si>
  <si>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</si>
  <si>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</si>
  <si>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</si>
  <si>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</si>
  <si>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</si>
  <si>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</si>
  <si>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</si>
  <si>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</si>
  <si>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</si>
  <si>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</si>
  <si>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</si>
  <si>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</si>
  <si>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</si>
  <si>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</si>
  <si>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</si>
  <si>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</si>
  <si>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</si>
  <si>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</si>
  <si>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</si>
  <si>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</si>
  <si>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</si>
  <si>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</si>
  <si>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</si>
  <si>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</si>
  <si>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</si>
  <si>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</si>
  <si>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</si>
  <si>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</si>
  <si>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</si>
  <si>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</si>
  <si>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</si>
  <si>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</si>
  <si>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</si>
  <si>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</si>
  <si>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</si>
  <si>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</si>
  <si>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</si>
  <si>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</si>
  <si>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</si>
  <si>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</si>
  <si>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</si>
  <si>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</si>
  <si>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</si>
  <si>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</si>
  <si>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</si>
  <si>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</si>
  <si>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</si>
  <si>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</si>
  <si>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</si>
  <si>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</si>
  <si>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</si>
  <si>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</si>
  <si>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</si>
  <si>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</si>
  <si>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</si>
  <si>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</si>
  <si>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</si>
  <si>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</si>
  <si>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</si>
  <si>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</si>
  <si>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</si>
  <si>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</si>
  <si>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</si>
  <si>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</si>
  <si>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</si>
  <si>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</si>
  <si>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</si>
  <si>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</si>
  <si>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</si>
  <si>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</si>
  <si>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</si>
  <si>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</si>
  <si>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</si>
  <si>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</si>
  <si>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</si>
  <si>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</si>
  <si>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</si>
  <si>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</si>
  <si>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</si>
  <si>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</si>
  <si>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</si>
  <si>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</si>
  <si>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</si>
  <si>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</si>
  <si>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</si>
  <si>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</si>
  <si>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</si>
  <si>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</si>
  <si>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</si>
  <si>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</si>
  <si>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</si>
  <si>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</si>
  <si>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</si>
  <si>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</si>
  <si>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</si>
  <si>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</si>
  <si>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</si>
  <si>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</si>
  <si>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</si>
  <si>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</si>
  <si>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</si>
  <si>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</si>
  <si>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</si>
  <si>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</si>
  <si>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</si>
  <si>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</si>
  <si>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</si>
  <si>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</si>
  <si>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</si>
  <si>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</si>
  <si>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</si>
  <si>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</si>
  <si>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</si>
  <si>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</si>
  <si>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</si>
  <si>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</si>
  <si>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</si>
  <si>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</si>
  <si>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</si>
  <si>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</si>
  <si>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</si>
  <si>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</si>
  <si>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</si>
  <si>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</si>
  <si>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</si>
  <si>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</si>
  <si>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</si>
  <si>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</si>
  <si>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</si>
  <si>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</si>
  <si>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</si>
  <si>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</si>
  <si>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</si>
  <si>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</si>
  <si>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</si>
  <si>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</si>
  <si>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</si>
  <si>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</si>
  <si>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</si>
  <si>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</si>
  <si>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</si>
  <si>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</si>
  <si>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</si>
  <si>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</si>
  <si>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</si>
  <si>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</si>
  <si>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</si>
  <si>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</si>
  <si>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</si>
  <si>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</si>
  <si>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</si>
  <si>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</si>
  <si>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</si>
  <si>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</si>
  <si>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</si>
  <si>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</si>
  <si>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</si>
  <si>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</si>
  <si>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</si>
  <si>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</si>
  <si>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</si>
  <si>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</si>
  <si>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</si>
  <si>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</si>
  <si>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</si>
  <si>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</si>
  <si>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</si>
  <si>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</si>
  <si>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</si>
  <si>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</si>
  <si>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</si>
  <si>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</si>
  <si>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</si>
  <si>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</si>
  <si>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</si>
  <si>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</si>
  <si>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</si>
  <si>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</si>
  <si>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</si>
  <si>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</si>
  <si>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</si>
  <si>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</si>
  <si>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</si>
  <si>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</si>
  <si>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</si>
  <si>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</si>
  <si>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</si>
  <si>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</si>
  <si>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</si>
  <si>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</si>
  <si>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</si>
  <si>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</si>
  <si>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</si>
  <si>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</si>
  <si>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</si>
  <si>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</si>
  <si>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</si>
  <si>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</si>
  <si>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</si>
  <si>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</si>
  <si>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</si>
  <si>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</si>
  <si>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</si>
  <si>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</si>
  <si>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</si>
  <si>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</si>
  <si>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</si>
  <si>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</si>
  <si>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</si>
  <si>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</si>
  <si>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</si>
  <si>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</si>
  <si>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</si>
  <si>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</si>
  <si>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</si>
  <si>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</si>
  <si>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</si>
  <si>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</si>
  <si>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</si>
  <si>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</si>
  <si>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</si>
  <si>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</si>
  <si>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</si>
  <si>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</si>
  <si>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</si>
  <si>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</si>
  <si>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</si>
  <si>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</si>
  <si>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</si>
  <si>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</si>
  <si>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</si>
  <si>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</si>
  <si>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</si>
  <si>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</si>
  <si>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</si>
  <si>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</si>
  <si>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</si>
  <si>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</si>
  <si>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</si>
  <si>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</si>
  <si>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</si>
  <si>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</si>
  <si>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</si>
  <si>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</si>
  <si>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</si>
  <si>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</si>
  <si>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</si>
  <si>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</si>
  <si>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</si>
  <si>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</si>
  <si>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</si>
  <si>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</si>
  <si>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</si>
  <si>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</si>
  <si>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</si>
  <si>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</si>
  <si>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</si>
  <si>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</si>
  <si>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</si>
  <si>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</si>
  <si>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</si>
  <si>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</si>
  <si>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</si>
  <si>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</si>
  <si>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</si>
  <si>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</si>
  <si>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</si>
  <si>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</si>
  <si>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</si>
  <si>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</si>
  <si>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</si>
  <si>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</si>
  <si>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</si>
  <si>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</si>
  <si>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</si>
  <si>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</si>
  <si>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</si>
  <si>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</si>
  <si>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</si>
  <si>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</si>
  <si>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</si>
  <si>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</si>
  <si>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</si>
  <si>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</si>
  <si>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</si>
  <si>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</si>
  <si>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</si>
  <si>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</si>
  <si>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</si>
  <si>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</si>
  <si>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</si>
  <si>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</si>
  <si>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</si>
  <si>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</si>
  <si>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</si>
  <si>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</si>
  <si>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</si>
  <si>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</si>
  <si>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</si>
  <si>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</si>
  <si>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</si>
  <si>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</si>
  <si>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</si>
  <si>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</si>
  <si>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</si>
  <si>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</si>
  <si>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</si>
  <si>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</si>
  <si>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</si>
  <si>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</si>
  <si>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</si>
  <si>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</si>
  <si>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</si>
  <si>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</si>
  <si>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</si>
  <si>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</si>
  <si>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</si>
  <si>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</si>
  <si>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</si>
  <si>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</si>
  <si>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</si>
  <si>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</si>
  <si>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</si>
  <si>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</si>
  <si>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</si>
  <si>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</si>
  <si>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</si>
  <si>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</si>
  <si>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</si>
  <si>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</si>
  <si>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</si>
  <si>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</si>
  <si>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</si>
  <si>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</si>
  <si>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</si>
  <si>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</si>
  <si>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</si>
  <si>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</si>
  <si>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</si>
  <si>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</si>
  <si>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</si>
  <si>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</si>
  <si>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</si>
  <si>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</si>
  <si>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</si>
  <si>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</si>
  <si>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</si>
  <si>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</si>
  <si>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</si>
  <si>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</si>
  <si>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</si>
  <si>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</si>
  <si>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</si>
  <si>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</si>
  <si>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</si>
  <si>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</si>
  <si>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</si>
  <si>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</si>
  <si>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</si>
  <si>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</si>
  <si>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</si>
  <si>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</si>
  <si>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</si>
  <si>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</si>
  <si>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</si>
  <si>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</si>
  <si>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</si>
  <si>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</si>
  <si>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</si>
  <si>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</si>
  <si>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</si>
  <si>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</si>
  <si>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</si>
  <si>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</si>
  <si>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</si>
  <si>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</si>
  <si>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</si>
  <si>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</si>
  <si>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</si>
  <si>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</si>
  <si>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</si>
  <si>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</si>
  <si>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</si>
  <si>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</si>
  <si>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</si>
  <si>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</si>
  <si>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</si>
  <si>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</si>
  <si>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</si>
  <si>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</si>
  <si>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</si>
  <si>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</si>
  <si>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</si>
  <si>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</si>
  <si>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</si>
  <si>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</si>
  <si>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</si>
  <si>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</si>
  <si>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</si>
  <si>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</si>
  <si>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</si>
  <si>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</si>
  <si>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</si>
  <si>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</si>
  <si>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</si>
  <si>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</si>
  <si>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</si>
  <si>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</si>
  <si>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</si>
  <si>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</si>
  <si>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</si>
  <si>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</si>
  <si>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</si>
  <si>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</si>
  <si>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</si>
  <si>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</si>
  <si>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</si>
  <si>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</si>
  <si>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</si>
  <si>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</si>
  <si>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</si>
  <si>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</si>
  <si>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</si>
  <si>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</si>
  <si>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</si>
  <si>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</si>
  <si>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</si>
  <si>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</si>
  <si>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</si>
  <si>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</si>
  <si>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</si>
  <si>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</si>
  <si>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</si>
  <si>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</si>
  <si>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</si>
  <si>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</si>
  <si>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</si>
  <si>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</si>
  <si>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</si>
  <si>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</si>
  <si>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</si>
  <si>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</si>
  <si>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</si>
  <si>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</si>
  <si>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</si>
  <si>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</si>
  <si>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</si>
  <si>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</si>
  <si>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</si>
  <si>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</si>
  <si>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</si>
  <si>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</si>
  <si>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</si>
  <si>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</si>
  <si>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</si>
  <si>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</si>
  <si>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</si>
  <si>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</si>
  <si>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</si>
  <si>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</si>
  <si>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</si>
  <si>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</si>
  <si>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</si>
  <si>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</si>
  <si>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</si>
  <si>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</si>
  <si>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</si>
  <si>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</si>
  <si>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</si>
  <si>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</si>
  <si>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</si>
  <si>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</si>
  <si>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</si>
  <si>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</si>
  <si>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</si>
  <si>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</si>
  <si>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</si>
  <si>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</si>
  <si>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</si>
  <si>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</si>
  <si>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</si>
  <si>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</si>
  <si>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</si>
  <si>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</si>
  <si>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</si>
  <si>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</si>
  <si>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</si>
  <si>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</si>
  <si>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</si>
  <si>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</si>
  <si>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</si>
  <si>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</si>
  <si>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</si>
  <si>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</si>
  <si>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</si>
  <si>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</si>
  <si>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</si>
  <si>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</si>
  <si>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</si>
  <si>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</si>
  <si>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</si>
  <si>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</si>
  <si>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</si>
  <si>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</si>
  <si>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</si>
  <si>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</si>
  <si>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</si>
  <si>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</si>
  <si>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</si>
  <si>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</si>
  <si>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</si>
  <si>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</si>
  <si>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</si>
  <si>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</si>
  <si>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</si>
  <si>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</si>
  <si>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</si>
  <si>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</si>
  <si>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</si>
  <si>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</si>
  <si>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</si>
  <si>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</si>
  <si>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</si>
  <si>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</si>
  <si>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</si>
  <si>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</si>
  <si>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</si>
  <si>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</si>
  <si>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</si>
  <si>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</si>
  <si>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</si>
  <si>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</si>
  <si>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</si>
  <si>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</si>
  <si>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</si>
  <si>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</si>
  <si>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</si>
  <si>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</si>
  <si>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</si>
  <si>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</si>
  <si>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</si>
  <si>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</si>
  <si>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</si>
  <si>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</si>
  <si>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</si>
  <si>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</si>
  <si>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</si>
  <si>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</si>
  <si>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</si>
  <si>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</si>
  <si>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</si>
  <si>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</si>
  <si>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</si>
  <si>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</si>
  <si>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</si>
  <si>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</si>
  <si>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</si>
  <si>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</si>
  <si>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</si>
  <si>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</si>
  <si>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</si>
  <si>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</si>
  <si>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</si>
  <si>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</si>
  <si>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</si>
  <si>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</si>
  <si>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</si>
  <si>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</si>
  <si>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</si>
  <si>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</si>
  <si>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</si>
  <si>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</si>
  <si>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</si>
  <si>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</si>
  <si>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</si>
  <si>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</si>
  <si>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</si>
  <si>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</si>
  <si>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</si>
  <si>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</si>
  <si>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</si>
  <si>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</si>
  <si>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</si>
  <si>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</si>
  <si>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</si>
  <si>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</si>
  <si>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</si>
  <si>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</si>
  <si>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</si>
  <si>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</si>
  <si>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</si>
  <si>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</si>
  <si>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</si>
  <si>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</si>
  <si>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</si>
  <si>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</si>
  <si>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</si>
  <si>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</si>
  <si>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</si>
  <si>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</si>
  <si>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</si>
  <si>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</si>
  <si>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</si>
  <si>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</si>
  <si>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</si>
  <si>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</si>
  <si>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</si>
  <si>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</si>
  <si>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</si>
  <si>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</si>
  <si>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</si>
  <si>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</si>
  <si>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</si>
  <si>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</si>
  <si>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</si>
  <si>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</si>
  <si>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</si>
  <si>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</si>
  <si>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</si>
  <si>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</si>
  <si>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</si>
  <si>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</si>
  <si>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</si>
  <si>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</si>
  <si>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</si>
  <si>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</si>
  <si>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</si>
  <si>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</si>
  <si>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</si>
  <si>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</si>
  <si>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</si>
  <si>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</si>
  <si>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</si>
  <si>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</si>
  <si>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</si>
  <si>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</si>
  <si>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</si>
  <si>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</si>
  <si>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</si>
  <si>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</si>
  <si>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</si>
  <si>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</si>
  <si>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</si>
  <si>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</si>
  <si>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</si>
  <si>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</si>
  <si>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</si>
  <si>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</si>
  <si>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</si>
  <si>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</si>
  <si>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</si>
  <si>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</si>
  <si>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</si>
  <si>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</si>
  <si>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</si>
  <si>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</si>
  <si>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</si>
  <si>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</si>
  <si>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</si>
  <si>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</si>
  <si>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</si>
  <si>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</si>
  <si>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</si>
  <si>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</si>
  <si>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</si>
  <si>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</si>
  <si>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</si>
  <si>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</si>
  <si>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</si>
  <si>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</si>
  <si>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</si>
  <si>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</si>
  <si>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</si>
  <si>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</si>
  <si>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</si>
  <si>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</si>
  <si>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</si>
  <si>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</si>
  <si>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</si>
  <si>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</si>
  <si>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</si>
  <si>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</si>
  <si>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</si>
  <si>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</si>
  <si>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</si>
  <si>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</si>
  <si>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</si>
  <si>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</si>
  <si>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</si>
  <si>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</si>
  <si>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</si>
  <si>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</si>
  <si>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</si>
  <si>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</si>
  <si>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</si>
  <si>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</si>
  <si>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</si>
  <si>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</si>
  <si>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</si>
  <si>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</si>
  <si>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</si>
  <si>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</si>
  <si>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</si>
  <si>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</si>
  <si>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</si>
  <si>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</si>
  <si>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</si>
  <si>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</si>
  <si>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</si>
  <si>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</si>
  <si>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</si>
  <si>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</si>
  <si>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</si>
  <si>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</si>
  <si>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</si>
  <si>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</si>
  <si>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</si>
  <si>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</si>
  <si>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</si>
  <si>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</si>
  <si>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</si>
  <si>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</si>
  <si>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</si>
  <si>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</si>
  <si>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</si>
  <si>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</si>
  <si>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</si>
  <si>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</si>
  <si>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</si>
  <si>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</si>
  <si>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</si>
  <si>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</si>
  <si>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</si>
  <si>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</si>
  <si>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</si>
  <si>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</si>
  <si>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</si>
  <si>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</si>
  <si>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</si>
  <si>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</si>
  <si>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</si>
  <si>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</si>
  <si>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</si>
  <si>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</si>
  <si>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</si>
  <si>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</si>
  <si>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</si>
  <si>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</si>
  <si>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</si>
  <si>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</si>
  <si>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</si>
  <si>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</si>
  <si>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</si>
  <si>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</si>
  <si>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</si>
  <si>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</si>
  <si>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</si>
  <si>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</si>
  <si>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</si>
  <si>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</si>
  <si>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</si>
  <si>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</si>
  <si>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</si>
  <si>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</si>
  <si>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</si>
  <si>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</si>
  <si>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</si>
  <si>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</si>
  <si>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</si>
  <si>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</si>
  <si>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</si>
  <si>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</si>
  <si>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</si>
  <si>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</si>
  <si>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</si>
  <si>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</si>
  <si>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</si>
  <si>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</si>
  <si>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</si>
  <si>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</si>
  <si>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</si>
  <si>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</si>
  <si>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</si>
  <si>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</si>
  <si>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</si>
  <si>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</si>
  <si>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</si>
  <si>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</si>
  <si>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</si>
  <si>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</si>
  <si>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</si>
  <si>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</si>
  <si>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</si>
  <si>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</si>
  <si>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</si>
  <si>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</si>
  <si>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</si>
  <si>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</si>
  <si>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</si>
  <si>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</si>
  <si>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</si>
  <si>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</si>
  <si>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</si>
  <si>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</si>
  <si>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</si>
  <si>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</si>
  <si>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</si>
  <si>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</si>
  <si>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</si>
  <si>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</si>
  <si>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</si>
  <si>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</si>
  <si>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</si>
  <si>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</si>
  <si>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</si>
  <si>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</si>
  <si>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</si>
  <si>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</si>
  <si>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</si>
  <si>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</si>
  <si>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</si>
  <si>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</si>
  <si>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</si>
  <si>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</si>
  <si>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</si>
  <si>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</si>
  <si>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</si>
  <si>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</si>
  <si>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</si>
  <si>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</si>
  <si>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</si>
  <si>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</si>
  <si>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</si>
  <si>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</si>
  <si>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</si>
  <si>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</si>
  <si>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</si>
  <si>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</si>
  <si>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</si>
  <si>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</si>
  <si>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</si>
  <si>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</si>
  <si>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</si>
  <si>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</si>
  <si>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</si>
  <si>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</si>
  <si>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</si>
  <si>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</si>
  <si>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</si>
  <si>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</si>
  <si>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</si>
  <si>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</si>
  <si>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</si>
  <si>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</si>
  <si>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</si>
  <si>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</si>
  <si>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</si>
  <si>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</si>
  <si>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</si>
  <si>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</si>
  <si>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</si>
  <si>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</si>
  <si>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</si>
  <si>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</si>
  <si>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</si>
  <si>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</si>
  <si>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</si>
  <si>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</si>
  <si>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</si>
  <si>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</si>
  <si>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</si>
  <si>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</si>
  <si>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</si>
  <si>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</si>
  <si>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</si>
  <si>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</si>
  <si>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</si>
  <si>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</si>
  <si>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</si>
  <si>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</si>
  <si>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</si>
  <si>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</si>
  <si>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</si>
  <si>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</si>
  <si>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</si>
  <si>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</si>
  <si>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</si>
  <si>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</si>
  <si>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</si>
  <si>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</si>
  <si>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</si>
  <si>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</si>
  <si>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</si>
  <si>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</si>
  <si>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</si>
  <si>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</si>
  <si>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</si>
  <si>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</si>
  <si>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</si>
  <si>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</si>
  <si>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</si>
  <si>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</si>
  <si>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</si>
  <si>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</si>
  <si>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</si>
  <si>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</si>
  <si>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</si>
  <si>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</si>
  <si>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</si>
  <si>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</si>
  <si>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</si>
  <si>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</si>
  <si>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</si>
  <si>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</si>
  <si>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</si>
  <si>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</si>
  <si>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</si>
  <si>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</si>
  <si>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</si>
  <si>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</si>
  <si>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</si>
  <si>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</si>
  <si>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</si>
  <si>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</si>
  <si>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</si>
  <si>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</si>
  <si>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</si>
  <si>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</si>
  <si>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</si>
  <si>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</si>
  <si>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</si>
  <si>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</si>
  <si>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</si>
  <si>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</si>
  <si>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</si>
  <si>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</si>
  <si>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</si>
  <si>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</si>
  <si>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</si>
  <si>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</si>
  <si>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</si>
  <si>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</si>
  <si>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</si>
  <si>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</si>
  <si>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</si>
  <si>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</si>
  <si>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</si>
  <si>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</si>
  <si>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</si>
  <si>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</si>
  <si>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</si>
  <si>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</si>
  <si>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</si>
  <si>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</si>
  <si>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</si>
  <si>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</si>
  <si>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</si>
  <si>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</si>
  <si>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</si>
  <si>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</si>
  <si>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</si>
  <si>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</si>
  <si>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</si>
  <si>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</si>
  <si>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</si>
  <si>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</si>
  <si>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</si>
  <si>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</si>
  <si>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</si>
  <si>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</si>
  <si>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</si>
  <si>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</si>
  <si>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</si>
  <si>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</si>
  <si>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</si>
  <si>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</si>
  <si>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</si>
  <si>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</si>
  <si>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</si>
  <si>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</si>
  <si>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</si>
  <si>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</si>
  <si>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</si>
  <si>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</si>
  <si>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</si>
  <si>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</si>
  <si>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</si>
  <si>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</si>
  <si>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</si>
  <si>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</si>
  <si>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</si>
  <si>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</si>
  <si>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</si>
  <si>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</si>
  <si>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</si>
  <si>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</si>
  <si>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</si>
  <si>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</si>
  <si>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</si>
  <si>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</si>
  <si>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</si>
  <si>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</si>
  <si>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</si>
  <si>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</si>
  <si>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</si>
  <si>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</si>
  <si>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</si>
  <si>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</si>
  <si>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</si>
  <si>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</si>
  <si>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</si>
  <si>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</si>
  <si>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</si>
  <si>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</si>
  <si>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</si>
  <si>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</si>
  <si>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</si>
  <si>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</si>
  <si>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</si>
  <si>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</si>
  <si>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</si>
  <si>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</si>
  <si>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</si>
  <si>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</si>
  <si>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</si>
  <si>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</si>
  <si>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</si>
  <si>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</si>
  <si>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</si>
  <si>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</si>
  <si>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</si>
  <si>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</si>
  <si>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</si>
  <si>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</si>
  <si>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</si>
  <si>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</si>
  <si>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</si>
  <si>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</si>
  <si>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</si>
  <si>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</si>
  <si>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</si>
  <si>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</si>
  <si>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</si>
  <si>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</si>
  <si>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</si>
  <si>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</si>
  <si>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</si>
  <si>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</si>
  <si>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</si>
  <si>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</si>
  <si>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</si>
  <si>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</si>
  <si>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</si>
  <si>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</si>
  <si>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</si>
  <si>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</si>
  <si>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</si>
  <si>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</si>
  <si>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</si>
  <si>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</si>
  <si>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</si>
  <si>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</si>
  <si>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</si>
  <si>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</si>
  <si>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</si>
  <si>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</si>
  <si>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</si>
  <si>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</si>
  <si>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</si>
  <si>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</si>
  <si>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</si>
  <si>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</si>
  <si>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</si>
  <si>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</si>
  <si>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</si>
  <si>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</si>
  <si>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</si>
  <si>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</si>
  <si>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</si>
  <si>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</si>
  <si>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</si>
  <si>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</si>
  <si>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</si>
  <si>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</si>
  <si>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</si>
  <si>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</si>
  <si>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</si>
  <si>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</si>
  <si>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</si>
  <si>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</si>
  <si>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</si>
  <si>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</si>
  <si>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</si>
  <si>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</si>
  <si>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</si>
  <si>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</si>
  <si>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</si>
  <si>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</si>
  <si>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</si>
  <si>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</si>
  <si>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</si>
  <si>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</si>
  <si>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</si>
  <si>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</si>
  <si>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</si>
  <si>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</si>
  <si>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</si>
  <si>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</si>
  <si>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</si>
  <si>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</si>
  <si>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</si>
  <si>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</si>
  <si>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</si>
  <si>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</si>
  <si>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</si>
  <si>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</si>
  <si>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</si>
  <si>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</si>
  <si>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</si>
  <si>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</si>
  <si>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</si>
  <si>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</si>
  <si>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</si>
  <si>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</si>
  <si>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</si>
  <si>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</si>
  <si>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</si>
  <si>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</si>
  <si>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</si>
  <si>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</si>
  <si>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</si>
  <si>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</si>
  <si>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</si>
  <si>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</si>
  <si>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</si>
  <si>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</si>
  <si>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</si>
  <si>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</si>
  <si>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</si>
  <si>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</si>
  <si>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</si>
  <si>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</si>
  <si>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</si>
  <si>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</si>
  <si>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</si>
  <si>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</si>
  <si>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</si>
  <si>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</si>
  <si>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</si>
  <si>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</si>
  <si>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</si>
  <si>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</si>
  <si>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</si>
  <si>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</si>
  <si>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</si>
  <si>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</si>
  <si>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</si>
  <si>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</si>
  <si>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</si>
  <si>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</si>
  <si>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</si>
  <si>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</si>
  <si>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</si>
  <si>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</si>
  <si>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</si>
  <si>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</si>
  <si>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</si>
  <si>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</si>
  <si>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</si>
  <si>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</si>
  <si>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</si>
  <si>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</si>
  <si>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</si>
  <si>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</si>
  <si>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</si>
  <si>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</si>
  <si>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</si>
  <si>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</si>
  <si>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</si>
  <si>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</si>
  <si>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</si>
  <si>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</si>
  <si>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</si>
  <si>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</si>
  <si>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</si>
  <si>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</si>
  <si>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</si>
  <si>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</si>
  <si>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</si>
  <si>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</si>
  <si>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</si>
  <si>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</si>
  <si>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</si>
  <si>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</si>
  <si>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</si>
  <si>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</si>
  <si>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</si>
  <si>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</si>
  <si>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</si>
  <si>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</si>
  <si>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</si>
  <si>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</si>
  <si>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</si>
  <si>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</si>
  <si>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</si>
  <si>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</si>
  <si>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</si>
  <si>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</si>
  <si>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</si>
  <si>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</si>
  <si>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</si>
  <si>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</si>
  <si>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</si>
  <si>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</si>
  <si>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</si>
  <si>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</si>
  <si>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</si>
  <si>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</si>
  <si>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</si>
  <si>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</si>
  <si>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</si>
  <si>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</si>
  <si>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</si>
  <si>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</si>
  <si>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</si>
  <si>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</si>
  <si>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</si>
  <si>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</si>
  <si>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</si>
  <si>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</si>
  <si>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</si>
  <si>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</si>
  <si>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</si>
  <si>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</si>
  <si>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</si>
  <si>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</si>
  <si>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</si>
  <si>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</si>
  <si>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</si>
  <si>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</si>
  <si>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</si>
  <si>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</si>
  <si>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</si>
  <si>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</si>
  <si>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</si>
  <si>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</si>
  <si>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</si>
  <si>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</si>
  <si>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</si>
  <si>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</si>
  <si>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</si>
  <si>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</si>
  <si>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</si>
  <si>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</si>
  <si>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</si>
  <si>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</si>
  <si>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</si>
  <si>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</si>
  <si>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</si>
  <si>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</si>
  <si>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</si>
  <si>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</si>
  <si>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</si>
  <si>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</si>
  <si>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</si>
  <si>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</si>
  <si>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</si>
  <si>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</si>
  <si>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</si>
  <si>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</si>
  <si>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</si>
  <si>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</si>
  <si>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</si>
  <si>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</si>
  <si>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</si>
  <si>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</si>
  <si>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</si>
  <si>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</si>
  <si>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</si>
  <si>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</si>
  <si>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</si>
  <si>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</si>
  <si>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</si>
  <si>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</si>
  <si>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</si>
  <si>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</si>
  <si>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</si>
  <si>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</si>
  <si>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</si>
  <si>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</si>
  <si>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</si>
  <si>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</si>
  <si>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</si>
  <si>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</si>
  <si>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</si>
  <si>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</si>
  <si>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</si>
  <si>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</si>
  <si>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</si>
  <si>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</si>
  <si>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</si>
  <si>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</si>
  <si>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</si>
  <si>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</si>
  <si>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</si>
  <si>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</si>
  <si>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</si>
  <si>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</si>
  <si>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</si>
  <si>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</si>
  <si>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</si>
  <si>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</si>
  <si>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</si>
  <si>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</si>
  <si>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</si>
  <si>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</si>
  <si>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</si>
  <si>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</si>
  <si>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</si>
  <si>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</si>
  <si>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</si>
  <si>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</si>
  <si>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</si>
  <si>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</si>
  <si>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</si>
  <si>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</si>
  <si>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</si>
  <si>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</si>
  <si>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</si>
  <si>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</si>
  <si>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</si>
  <si>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</si>
  <si>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</si>
  <si>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</si>
  <si>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</si>
  <si>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</si>
  <si>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</si>
  <si>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</si>
  <si>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</si>
  <si>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</si>
  <si>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</si>
  <si>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</si>
  <si>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</si>
  <si>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</si>
  <si>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</si>
  <si>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</si>
  <si>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</si>
  <si>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</si>
  <si>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</si>
  <si>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</si>
  <si>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</si>
  <si>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</si>
  <si>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</si>
  <si>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</si>
  <si>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</si>
  <si>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</si>
  <si>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</si>
  <si>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</si>
  <si>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</si>
  <si>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</si>
  <si>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</si>
  <si>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</si>
  <si>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</si>
  <si>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</si>
  <si>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</si>
  <si>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</si>
  <si>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</si>
  <si>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</si>
  <si>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</si>
  <si>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</si>
  <si>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</si>
  <si>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</si>
  <si>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</si>
  <si>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</si>
  <si>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</si>
  <si>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</si>
  <si>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</si>
  <si>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</si>
  <si>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</si>
  <si>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</si>
  <si>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</si>
  <si>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</si>
  <si>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</si>
  <si>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</si>
  <si>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</si>
  <si>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</si>
  <si>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</si>
  <si>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</si>
  <si>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</si>
  <si>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</si>
  <si>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</si>
  <si>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</si>
  <si>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</si>
  <si>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</si>
  <si>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</si>
  <si>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</si>
  <si>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</si>
  <si>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</si>
  <si>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</si>
  <si>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</si>
  <si>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</si>
  <si>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</si>
  <si>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</si>
  <si>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</si>
  <si>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</si>
  <si>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</si>
  <si>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</si>
  <si>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</si>
  <si>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</si>
  <si>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</si>
  <si>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</si>
  <si>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</si>
  <si>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</si>
  <si>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</si>
  <si>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</si>
  <si>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</si>
  <si>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</si>
  <si>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</si>
  <si>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</si>
  <si>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</si>
  <si>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</si>
  <si>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</si>
  <si>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</si>
  <si>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</si>
  <si>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</si>
  <si>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</si>
  <si>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</si>
  <si>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</si>
  <si>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</si>
  <si>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</si>
  <si>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</si>
  <si>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</si>
  <si>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</si>
  <si>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</si>
  <si>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</si>
  <si>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</si>
  <si>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</si>
  <si>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</si>
  <si>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</si>
  <si>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</si>
  <si>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</si>
  <si>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</si>
  <si>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</si>
  <si>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</si>
  <si>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</si>
  <si>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</si>
  <si>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</si>
  <si>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</si>
  <si>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</si>
  <si>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</si>
  <si>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</si>
  <si>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</si>
  <si>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</si>
  <si>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</si>
  <si>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</si>
  <si>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</si>
  <si>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</si>
  <si>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</si>
  <si>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</si>
  <si>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</si>
  <si>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</si>
  <si>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</si>
  <si>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</si>
  <si>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</si>
  <si>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</si>
  <si>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</si>
  <si>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</si>
  <si>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</si>
  <si>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</si>
  <si>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</si>
  <si>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</si>
  <si>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</si>
  <si>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</si>
  <si>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</si>
  <si>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</si>
  <si>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</si>
  <si>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</si>
  <si>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</si>
  <si>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</si>
  <si>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</si>
  <si>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</si>
  <si>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</si>
  <si>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</si>
  <si>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</si>
  <si>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</si>
  <si>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</si>
  <si>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</si>
  <si>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</si>
  <si>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</si>
  <si>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</si>
  <si>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</si>
  <si>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</si>
  <si>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</si>
  <si>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</si>
  <si>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</si>
  <si>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</si>
  <si>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</si>
  <si>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</si>
  <si>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</si>
  <si>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</si>
  <si>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</si>
  <si>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</si>
  <si>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</si>
  <si>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</si>
  <si>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</si>
  <si>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</si>
  <si>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</si>
  <si>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</si>
  <si>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</si>
  <si>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</si>
  <si>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</si>
  <si>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</si>
  <si>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</si>
  <si>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</si>
  <si>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</si>
  <si>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</si>
  <si>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</si>
  <si>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</si>
  <si>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</si>
  <si>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</si>
  <si>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</si>
  <si>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</si>
  <si>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</si>
  <si>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</si>
  <si>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</si>
  <si>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</si>
  <si>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</si>
  <si>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</si>
  <si>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</si>
  <si>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</si>
  <si>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</si>
  <si>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</si>
  <si>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</si>
  <si>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</si>
  <si>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</si>
  <si>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</si>
  <si>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</si>
  <si>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</si>
  <si>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</si>
  <si>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</si>
  <si>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</si>
  <si>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</si>
  <si>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</si>
  <si>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</si>
  <si>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</si>
  <si>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</si>
  <si>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</si>
  <si>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</si>
  <si>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</si>
  <si>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</si>
  <si>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</si>
  <si>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</si>
  <si>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</si>
  <si>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</si>
  <si>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</si>
  <si>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</si>
  <si>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</si>
  <si>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</si>
  <si>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</si>
  <si>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</si>
  <si>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</si>
  <si>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</si>
  <si>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</si>
  <si>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</si>
  <si>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</si>
  <si>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</si>
  <si>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</si>
  <si>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</si>
  <si>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</si>
  <si>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</si>
  <si>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</si>
  <si>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</si>
  <si>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</si>
  <si>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</si>
  <si>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</si>
  <si>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</si>
  <si>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</si>
  <si>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</si>
  <si>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</si>
  <si>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</si>
  <si>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</si>
  <si>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</si>
  <si>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</si>
  <si>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</si>
  <si>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</si>
  <si>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</si>
  <si>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</si>
  <si>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</si>
  <si>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</si>
  <si>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</si>
  <si>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</si>
  <si>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</si>
  <si>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</si>
  <si>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</si>
  <si>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</si>
  <si>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</si>
  <si>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</si>
  <si>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</si>
  <si>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</si>
  <si>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</si>
  <si>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</si>
  <si>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</si>
  <si>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</si>
  <si>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</si>
  <si>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</si>
  <si>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</si>
  <si>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</si>
  <si>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</si>
  <si>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</si>
  <si>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</si>
  <si>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</si>
  <si>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</si>
  <si>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</si>
  <si>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</si>
  <si>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</si>
  <si>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</si>
  <si>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</si>
  <si>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</si>
  <si>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</si>
  <si>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</si>
  <si>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</si>
  <si>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</si>
  <si>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</si>
  <si>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</si>
  <si>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</si>
  <si>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</si>
  <si>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</si>
  <si>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</si>
  <si>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</si>
  <si>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</si>
  <si>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</si>
  <si>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</si>
  <si>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</si>
  <si>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</si>
  <si>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</si>
  <si>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</si>
  <si>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</si>
  <si>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</si>
  <si>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</si>
  <si>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</si>
  <si>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</si>
  <si>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</si>
  <si>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</si>
  <si>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</si>
  <si>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</si>
  <si>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</si>
  <si>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</si>
  <si>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</si>
  <si>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</si>
  <si>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</si>
  <si>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</si>
  <si>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</si>
  <si>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</si>
  <si>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</si>
  <si>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</si>
  <si>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</si>
  <si>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</si>
  <si>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</si>
  <si>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</si>
  <si>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</si>
  <si>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</si>
  <si>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</si>
  <si>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</si>
  <si>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</si>
  <si>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</si>
  <si>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</si>
  <si>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</si>
  <si>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</si>
  <si>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</si>
  <si>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</si>
  <si>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</si>
  <si>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</si>
  <si>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</si>
  <si>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</si>
  <si>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</si>
  <si>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</si>
  <si>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</si>
  <si>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</si>
  <si>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</si>
  <si>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</si>
  <si>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</si>
  <si>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</si>
  <si>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</si>
  <si>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</si>
  <si>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</si>
  <si>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</si>
  <si>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</si>
  <si>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</si>
  <si>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</si>
  <si>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</si>
  <si>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</si>
  <si>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</si>
  <si>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</si>
  <si>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</si>
  <si>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</si>
  <si>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</si>
  <si>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</si>
  <si>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</si>
  <si>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</si>
  <si>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</si>
  <si>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</si>
  <si>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</si>
  <si>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</si>
  <si>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</si>
  <si>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</si>
  <si>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</si>
  <si>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</si>
  <si>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</si>
  <si>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</si>
  <si>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</si>
  <si>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</si>
  <si>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</si>
  <si>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</si>
  <si>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</si>
  <si>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</si>
  <si>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</si>
  <si>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</si>
  <si>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</si>
  <si>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</si>
  <si>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</si>
  <si>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</si>
  <si>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</si>
  <si>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</si>
  <si>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</si>
  <si>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</si>
  <si>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</si>
  <si>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</si>
  <si>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</si>
  <si>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</si>
  <si>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</si>
  <si>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</si>
  <si>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</si>
  <si>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</si>
  <si>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</si>
  <si>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</si>
  <si>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</si>
  <si>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</si>
  <si>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</si>
  <si>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</si>
  <si>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</si>
  <si>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</si>
  <si>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</si>
  <si>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</si>
  <si>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</si>
  <si>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</si>
  <si>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</si>
  <si>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</si>
  <si>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</si>
  <si>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</si>
  <si>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</si>
  <si>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</si>
  <si>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</si>
  <si>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</si>
  <si>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</si>
  <si>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</si>
  <si>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</si>
  <si>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</si>
  <si>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</si>
  <si>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</si>
  <si>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</si>
  <si>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</si>
  <si>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</si>
  <si>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</si>
  <si>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</si>
  <si>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</si>
  <si>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</si>
  <si>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</si>
  <si>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</si>
  <si>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</si>
  <si>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</si>
  <si>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</si>
  <si>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</si>
  <si>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</si>
  <si>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</si>
  <si>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</si>
  <si>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</si>
  <si>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</si>
  <si>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</si>
  <si>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</si>
  <si>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</si>
  <si>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</si>
  <si>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</si>
  <si>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</si>
  <si>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</si>
  <si>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</si>
  <si>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</si>
  <si>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</si>
  <si>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</si>
  <si>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</si>
  <si>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</si>
  <si>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</si>
  <si>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</si>
  <si>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</si>
  <si>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</si>
  <si>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</si>
  <si>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</si>
  <si>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</si>
  <si>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</si>
  <si>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</si>
  <si>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</si>
  <si>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</si>
  <si>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</si>
  <si>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</si>
  <si>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</si>
  <si>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</si>
  <si>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</si>
  <si>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</si>
  <si>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</si>
  <si>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</si>
  <si>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</si>
  <si>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</si>
  <si>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</si>
  <si>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</si>
  <si>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</si>
  <si>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</si>
  <si>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</si>
  <si>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</si>
  <si>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</si>
  <si>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</si>
  <si>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</si>
  <si>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</si>
  <si>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</si>
  <si>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</si>
  <si>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</si>
  <si>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</si>
  <si>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</si>
  <si>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</si>
  <si>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</si>
  <si>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</si>
  <si>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</si>
  <si>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</si>
  <si>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</si>
  <si>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</si>
  <si>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</si>
  <si>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</si>
  <si>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</si>
  <si>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</si>
  <si>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</si>
  <si>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</si>
  <si>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</si>
  <si>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</si>
  <si>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</si>
  <si>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</si>
  <si>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</si>
  <si>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</si>
  <si>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</si>
  <si>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</si>
  <si>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</si>
  <si>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</si>
  <si>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</si>
  <si>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</si>
  <si>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</si>
  <si>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</si>
  <si>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</si>
  <si>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</si>
  <si>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</si>
  <si>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</si>
  <si>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</si>
  <si>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</si>
  <si>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</si>
  <si>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</si>
  <si>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</si>
  <si>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</si>
  <si>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</si>
  <si>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</si>
  <si>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</si>
  <si>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</si>
  <si>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</si>
  <si>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</si>
  <si>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</si>
  <si>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</si>
  <si>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</si>
  <si>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</si>
  <si>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</si>
  <si>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</si>
  <si>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</si>
  <si>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</si>
  <si>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</si>
  <si>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</si>
  <si>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</si>
  <si>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</si>
  <si>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</si>
  <si>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</si>
  <si>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</si>
  <si>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</si>
  <si>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</si>
  <si>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</si>
  <si>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</si>
  <si>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</si>
  <si>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</si>
  <si>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</si>
  <si>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</si>
  <si>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</si>
  <si>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</si>
  <si>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</si>
  <si>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</si>
  <si>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</si>
  <si>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</si>
  <si>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</si>
  <si>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</si>
  <si>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</si>
  <si>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</si>
  <si>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</si>
  <si>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</si>
  <si>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</si>
  <si>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</si>
  <si>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</si>
  <si>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</si>
  <si>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</si>
  <si>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</si>
  <si>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</si>
  <si>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</si>
  <si>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</si>
  <si>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</si>
  <si>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</si>
  <si>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</si>
  <si>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</si>
  <si>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</si>
  <si>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</si>
  <si>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</si>
  <si>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</si>
  <si>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</si>
  <si>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</si>
  <si>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</si>
  <si>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</si>
  <si>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</si>
  <si>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</si>
  <si>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</si>
  <si>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</si>
  <si>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</si>
  <si>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</si>
  <si>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</si>
  <si>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</si>
  <si>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</si>
  <si>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</si>
  <si>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</si>
  <si>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</si>
  <si>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</si>
  <si>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</si>
  <si>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</si>
  <si>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</si>
  <si>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</si>
  <si>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</si>
  <si>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</si>
  <si>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</si>
  <si>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</si>
  <si>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</si>
  <si>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</si>
  <si>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</si>
  <si>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</si>
  <si>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</si>
  <si>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</si>
  <si>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</si>
  <si>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</si>
  <si>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</si>
  <si>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</si>
  <si>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</si>
  <si>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</si>
  <si>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</si>
  <si>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</si>
  <si>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</si>
  <si>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</si>
  <si>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</si>
  <si>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</si>
  <si>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</si>
  <si>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</si>
  <si>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</si>
  <si>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</si>
  <si>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</si>
  <si>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</si>
  <si>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</si>
  <si>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</si>
  <si>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</si>
  <si>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</si>
  <si>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</si>
  <si>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</si>
  <si>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</si>
  <si>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</si>
  <si>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</si>
  <si>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</si>
  <si>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</si>
  <si>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</si>
  <si>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</si>
  <si>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</si>
  <si>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</si>
  <si>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</si>
  <si>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</si>
  <si>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</si>
  <si>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</si>
  <si>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</si>
  <si>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</si>
  <si>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</si>
  <si>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</si>
  <si>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</si>
  <si>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</si>
  <si>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</si>
  <si>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</si>
  <si>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</si>
  <si>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</si>
  <si>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</si>
  <si>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</si>
  <si>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</si>
  <si>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</si>
  <si>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</si>
  <si>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</si>
  <si>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</si>
  <si>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</si>
  <si>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</si>
  <si>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</si>
  <si>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</si>
  <si>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</si>
  <si>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</si>
  <si>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</si>
  <si>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</si>
  <si>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</si>
  <si>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</si>
  <si>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</si>
  <si>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</si>
  <si>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</si>
  <si>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</si>
  <si>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</si>
  <si>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</si>
  <si>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</si>
  <si>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</si>
  <si>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</si>
  <si>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</si>
  <si>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</si>
  <si>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</si>
  <si>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</si>
  <si>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</si>
  <si>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</si>
  <si>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</si>
  <si>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</si>
  <si>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</si>
  <si>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</si>
  <si>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</si>
  <si>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</si>
  <si>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</si>
  <si>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</si>
  <si>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</si>
  <si>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</si>
  <si>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</si>
  <si>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</si>
  <si>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</si>
  <si>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</si>
  <si>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</si>
  <si>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</si>
  <si>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</si>
  <si>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</si>
  <si>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</si>
  <si>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</si>
  <si>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</si>
  <si>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</si>
  <si>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</si>
  <si>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</si>
  <si>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</si>
  <si>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</si>
  <si>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</si>
  <si>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</si>
  <si>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</si>
  <si>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</si>
  <si>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</si>
  <si>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</si>
  <si>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</si>
  <si>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</si>
  <si>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</si>
  <si>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</si>
  <si>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</si>
  <si>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</si>
  <si>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</si>
  <si>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</si>
  <si>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</si>
  <si>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</si>
  <si>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</si>
  <si>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</si>
  <si>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</si>
  <si>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</si>
  <si>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</si>
  <si>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</si>
  <si>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</si>
  <si>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</si>
  <si>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</si>
  <si>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</si>
  <si>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</si>
  <si>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</si>
  <si>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</si>
  <si>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</si>
  <si>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</si>
  <si>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</si>
  <si>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</si>
  <si>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</si>
  <si>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</si>
  <si>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</si>
  <si>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</si>
  <si>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</si>
  <si>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</si>
  <si>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</si>
  <si>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</si>
  <si>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</si>
  <si>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</si>
  <si>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</si>
  <si>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</si>
  <si>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</si>
  <si>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</si>
  <si>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</si>
  <si>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</si>
  <si>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</si>
  <si>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</si>
  <si>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</si>
  <si>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</si>
  <si>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</si>
  <si>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</si>
  <si>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</si>
  <si>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</si>
  <si>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</si>
  <si>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</si>
  <si>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</si>
  <si>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</si>
  <si>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</si>
  <si>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</si>
  <si>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</si>
  <si>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</si>
  <si>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</si>
  <si>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</si>
  <si>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</si>
  <si>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</si>
  <si>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</si>
  <si>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</si>
  <si>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</si>
  <si>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</si>
  <si>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</si>
  <si>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</si>
  <si>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</si>
  <si>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</si>
  <si>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</si>
  <si>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</si>
  <si>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</si>
  <si>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</si>
  <si>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</si>
  <si>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</si>
  <si>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</si>
  <si>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</si>
  <si>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</si>
  <si>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</si>
  <si>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</si>
  <si>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</si>
  <si>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</si>
  <si>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</si>
  <si>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</si>
  <si>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</si>
  <si>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</si>
  <si>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</si>
  <si>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</si>
  <si>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</si>
  <si>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</si>
  <si>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</si>
  <si>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</si>
  <si>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</si>
  <si>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</si>
  <si>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</si>
  <si>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</si>
  <si>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</si>
  <si>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</si>
  <si>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</si>
  <si>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</si>
  <si>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</si>
  <si>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</si>
  <si>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</si>
  <si>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</si>
  <si>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</si>
  <si>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</si>
  <si>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</si>
  <si>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</si>
  <si>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</si>
  <si>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</si>
  <si>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</si>
  <si>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</si>
  <si>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</si>
  <si>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</si>
  <si>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</si>
  <si>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</si>
  <si>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</si>
  <si>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</si>
  <si>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</si>
  <si>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</si>
  <si>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</si>
  <si>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</si>
  <si>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</si>
  <si>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</si>
  <si>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</si>
  <si>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</si>
  <si>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</si>
  <si>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</si>
  <si>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</si>
  <si>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</si>
  <si>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</si>
  <si>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</si>
  <si>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</si>
  <si>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</si>
  <si>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</si>
  <si>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</si>
  <si>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</si>
  <si>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</si>
  <si>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</si>
  <si>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</si>
  <si>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</si>
  <si>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</si>
  <si>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</si>
  <si>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</si>
  <si>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</si>
  <si>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</si>
  <si>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</si>
  <si>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</si>
  <si>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</si>
  <si>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</si>
  <si>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</si>
  <si>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</si>
  <si>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</si>
  <si>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</si>
  <si>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</si>
  <si>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</si>
  <si>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</si>
  <si>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</si>
  <si>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</si>
  <si>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</si>
  <si>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</si>
  <si>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</si>
  <si>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</si>
  <si>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</si>
  <si>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</si>
  <si>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</si>
  <si>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</si>
  <si>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</si>
  <si>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</si>
  <si>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</si>
  <si>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</si>
  <si>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</si>
  <si>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</si>
  <si>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</si>
  <si>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</si>
  <si>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</si>
  <si>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</si>
  <si>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</si>
  <si>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</si>
  <si>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</si>
  <si>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</si>
  <si>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</si>
  <si>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</si>
  <si>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</si>
  <si>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</si>
  <si>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</si>
  <si>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</si>
  <si>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</si>
  <si>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</si>
  <si>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</si>
  <si>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</si>
  <si>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</si>
  <si>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</si>
  <si>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</si>
  <si>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</si>
  <si>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</si>
  <si>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</si>
  <si>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</si>
  <si>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</si>
  <si>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</si>
  <si>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</si>
  <si>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</si>
  <si>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</si>
  <si>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</si>
  <si>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</si>
  <si>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</si>
  <si>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</si>
  <si>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</si>
  <si>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</si>
  <si>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</si>
  <si>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</si>
  <si>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</si>
  <si>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</si>
  <si>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</si>
  <si>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</si>
  <si>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</si>
  <si>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</si>
  <si>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</si>
  <si>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</si>
  <si>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</si>
  <si>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</si>
  <si>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</si>
  <si>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</si>
  <si>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</si>
  <si>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</si>
  <si>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</si>
  <si>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</si>
  <si>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</si>
  <si>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</si>
  <si>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</si>
  <si>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</si>
  <si>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</si>
  <si>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</si>
  <si>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</si>
  <si>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</si>
  <si>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</si>
  <si>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</si>
  <si>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</si>
  <si>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</si>
  <si>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</si>
  <si>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</si>
  <si>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</si>
  <si>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</si>
  <si>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</si>
  <si>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</si>
  <si>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</si>
  <si>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</si>
  <si>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</si>
  <si>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</si>
  <si>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</si>
  <si>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</si>
  <si>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</si>
  <si>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</si>
  <si>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</si>
  <si>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</si>
  <si>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</si>
  <si>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</si>
  <si>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</si>
  <si>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</si>
  <si>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</si>
  <si>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</si>
  <si>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</si>
  <si>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</si>
  <si>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</si>
  <si>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</si>
  <si>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</si>
  <si>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</si>
  <si>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</si>
  <si>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</si>
  <si>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</si>
  <si>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</si>
  <si>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</si>
  <si>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</si>
  <si>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</si>
  <si>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</si>
  <si>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</si>
  <si>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</si>
  <si>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</si>
  <si>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</si>
  <si>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</si>
  <si>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</si>
  <si>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</si>
  <si>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</si>
  <si>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</si>
  <si>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</si>
  <si>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</si>
  <si>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</si>
  <si>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</si>
  <si>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</si>
  <si>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</si>
  <si>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</si>
  <si>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</si>
  <si>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</si>
  <si>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</si>
  <si>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</si>
  <si>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</si>
  <si>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</si>
  <si>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</si>
  <si>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</si>
  <si>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</si>
  <si>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</si>
  <si>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</si>
  <si>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</si>
  <si>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</si>
  <si>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</si>
  <si>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</si>
  <si>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</si>
  <si>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</si>
  <si>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</si>
  <si>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</si>
  <si>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</si>
  <si>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</si>
  <si>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</si>
  <si>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</si>
  <si>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</si>
  <si>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</si>
  <si>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</si>
  <si>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</si>
  <si>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</si>
  <si>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</si>
  <si>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</si>
  <si>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</si>
  <si>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</si>
  <si>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</si>
  <si>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</si>
  <si>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</si>
  <si>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</si>
  <si>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</si>
  <si>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</si>
  <si>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</si>
  <si>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</si>
  <si>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</si>
  <si>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</si>
  <si>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</si>
  <si>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</si>
  <si>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</si>
  <si>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</si>
  <si>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</si>
  <si>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</si>
  <si>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</si>
  <si>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</si>
  <si>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</si>
  <si>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</si>
  <si>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</si>
  <si>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</si>
  <si>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</si>
  <si>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</si>
  <si>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</si>
  <si>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</si>
  <si>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</si>
  <si>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</si>
  <si>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</si>
  <si>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</si>
  <si>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</si>
  <si>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</si>
  <si>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</si>
  <si>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</si>
  <si>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</si>
  <si>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</si>
  <si>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</si>
  <si>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</si>
  <si>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</si>
  <si>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</si>
  <si>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</si>
  <si>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</si>
  <si>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</si>
  <si>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</si>
  <si>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</si>
  <si>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</si>
  <si>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</si>
  <si>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</si>
  <si>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</si>
  <si>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</si>
  <si>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</si>
  <si>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</si>
  <si>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</si>
  <si>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</si>
  <si>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</si>
  <si>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</si>
  <si>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</si>
  <si>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</si>
  <si>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</si>
  <si>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</si>
  <si>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</si>
  <si>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</si>
  <si>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</si>
  <si>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</si>
  <si>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</si>
  <si>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</si>
  <si>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</si>
  <si>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</si>
  <si>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</si>
  <si>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</si>
  <si>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</si>
  <si>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</si>
  <si>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</si>
  <si>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</si>
  <si>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</si>
  <si>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</si>
  <si>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</si>
  <si>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</si>
  <si>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</si>
  <si>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</si>
  <si>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</si>
  <si>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</si>
  <si>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</si>
  <si>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</si>
  <si>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</si>
  <si>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</si>
  <si>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</si>
  <si>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</si>
  <si>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</si>
  <si>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</si>
  <si>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</si>
  <si>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</si>
  <si>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</si>
  <si>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</si>
  <si>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</si>
  <si>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</si>
  <si>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</si>
  <si>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</si>
  <si>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</si>
  <si>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</si>
  <si>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</si>
  <si>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</si>
  <si>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</si>
  <si>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</si>
  <si>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</si>
  <si>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</si>
  <si>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</si>
  <si>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</si>
  <si>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</si>
  <si>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</si>
  <si>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</si>
  <si>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</si>
  <si>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</si>
  <si>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</si>
  <si>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</si>
  <si>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</si>
  <si>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</si>
  <si>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</si>
  <si>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</si>
  <si>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</si>
  <si>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</si>
  <si>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</si>
  <si>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</si>
  <si>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</si>
  <si>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</si>
  <si>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</si>
  <si>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</si>
  <si>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</si>
  <si>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</si>
  <si>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</si>
  <si>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</si>
  <si>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</si>
  <si>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</si>
  <si>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</si>
  <si>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</si>
  <si>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</si>
  <si>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</si>
  <si>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</si>
  <si>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</si>
  <si>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</si>
  <si>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</si>
  <si>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</si>
  <si>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</si>
  <si>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</si>
  <si>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</si>
  <si>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</si>
  <si>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</si>
  <si>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</si>
  <si>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</si>
  <si>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</si>
  <si>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</si>
  <si>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</si>
  <si>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</si>
  <si>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</si>
  <si>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</si>
  <si>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</si>
  <si>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</si>
  <si>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</si>
  <si>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</si>
  <si>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</si>
  <si>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</si>
  <si>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</si>
  <si>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</si>
  <si>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</si>
  <si>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</si>
  <si>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</si>
  <si>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</si>
  <si>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</si>
  <si>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</si>
  <si>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</si>
  <si>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</si>
  <si>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</si>
  <si>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</si>
  <si>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</si>
  <si>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</si>
  <si>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</si>
  <si>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</si>
  <si>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</si>
  <si>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</si>
  <si>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</si>
  <si>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</si>
  <si>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</si>
  <si>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</si>
  <si>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</si>
  <si>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</si>
  <si>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</si>
  <si>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</si>
  <si>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</si>
  <si>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</si>
  <si>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</si>
  <si>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</si>
  <si>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</si>
  <si>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</si>
  <si>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</si>
  <si>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</si>
  <si>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</si>
  <si>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</si>
  <si>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</si>
  <si>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</si>
  <si>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</si>
  <si>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</si>
  <si>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</si>
  <si>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</si>
  <si>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</si>
  <si>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</si>
  <si>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</si>
  <si>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</si>
  <si>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</si>
  <si>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</si>
  <si>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</si>
  <si>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</si>
  <si>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</si>
  <si>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</si>
  <si>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</si>
  <si>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</si>
  <si>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</si>
  <si>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</si>
  <si>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</si>
  <si>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</si>
  <si>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</si>
  <si>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</si>
  <si>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</si>
  <si>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</si>
  <si>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</si>
  <si>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</si>
  <si>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</si>
  <si>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</si>
  <si>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</si>
  <si>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</si>
  <si>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</si>
  <si>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</si>
  <si>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</si>
  <si>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</si>
  <si>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</si>
  <si>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</si>
  <si>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</si>
  <si>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</si>
  <si>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</si>
  <si>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</si>
  <si>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</si>
  <si>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</si>
  <si>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</si>
  <si>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</si>
  <si>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</si>
  <si>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</si>
  <si>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</si>
  <si>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</si>
  <si>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</si>
  <si>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</si>
  <si>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</si>
  <si>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</si>
  <si>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</si>
  <si>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</si>
  <si>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</si>
  <si>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</si>
  <si>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</si>
  <si>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</si>
  <si>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</si>
  <si>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</si>
  <si>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</si>
  <si>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</si>
  <si>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</si>
  <si>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</si>
  <si>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</si>
  <si>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</si>
  <si>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</si>
  <si>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</si>
  <si>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</si>
  <si>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</si>
  <si>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</si>
  <si>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</si>
  <si>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</si>
  <si>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</si>
  <si>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</si>
  <si>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</si>
  <si>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</si>
  <si>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</si>
  <si>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</si>
  <si>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</si>
  <si>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</si>
  <si>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</si>
  <si>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</si>
  <si>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</si>
  <si>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</si>
  <si>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</si>
  <si>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</si>
  <si>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</si>
  <si>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</si>
  <si>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</si>
  <si>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</si>
  <si>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</si>
  <si>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</si>
  <si>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</si>
  <si>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</si>
  <si>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</si>
  <si>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</si>
  <si>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</si>
  <si>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</si>
  <si>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</si>
  <si>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</si>
  <si>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</si>
  <si>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</si>
  <si>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</si>
  <si>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</si>
  <si>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</si>
  <si>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</si>
  <si>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</si>
  <si>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</si>
  <si>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</si>
  <si>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</si>
  <si>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</si>
  <si>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</si>
  <si>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</si>
  <si>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</si>
  <si>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</si>
  <si>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</si>
  <si>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</si>
  <si>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</si>
  <si>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</si>
  <si>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</si>
  <si>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</si>
  <si>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</si>
  <si>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</si>
  <si>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</si>
  <si>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</si>
  <si>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</si>
  <si>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</si>
  <si>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</si>
  <si>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</si>
  <si>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</si>
  <si>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</si>
  <si>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</si>
  <si>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</si>
  <si>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</si>
  <si>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</si>
  <si>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</si>
  <si>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</si>
  <si>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</si>
  <si>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</si>
  <si>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</si>
  <si>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</si>
  <si>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</si>
  <si>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</si>
  <si>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</si>
  <si>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</si>
  <si>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</si>
  <si>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</si>
  <si>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</si>
  <si>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</si>
  <si>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</si>
  <si>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</si>
  <si>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</si>
  <si>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</si>
  <si>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</si>
  <si>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</si>
  <si>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</si>
  <si>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</si>
  <si>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</si>
  <si>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</si>
  <si>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</si>
  <si>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</si>
  <si>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</si>
  <si>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</si>
  <si>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</si>
  <si>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</si>
  <si>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</si>
  <si>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</si>
  <si>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</si>
  <si>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</si>
  <si>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</si>
  <si>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</si>
  <si>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</si>
  <si>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</si>
  <si>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</si>
  <si>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</si>
  <si>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</si>
  <si>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</si>
  <si>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</si>
  <si>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</si>
  <si>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</si>
  <si>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</si>
  <si>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</si>
  <si>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</si>
  <si>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</si>
  <si>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</si>
  <si>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</si>
  <si>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</si>
  <si>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</si>
  <si>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</si>
  <si>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</si>
  <si>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</si>
  <si>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</si>
  <si>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</si>
  <si>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</si>
  <si>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</si>
  <si>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</si>
  <si>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</si>
  <si>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</si>
  <si>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</si>
  <si>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</si>
  <si>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</si>
  <si>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</si>
  <si>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</si>
  <si>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</si>
  <si>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</si>
  <si>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</si>
  <si>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</si>
  <si>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</si>
  <si>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</si>
  <si>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</si>
  <si>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</si>
  <si>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</si>
  <si>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</si>
  <si>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</si>
  <si>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</si>
  <si>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</si>
  <si>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</si>
  <si>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</si>
  <si>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</si>
  <si>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</si>
  <si>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</si>
  <si>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</si>
  <si>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</si>
  <si>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</si>
  <si>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</si>
  <si>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</si>
  <si>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</si>
  <si>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</si>
  <si>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</si>
  <si>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</si>
  <si>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</si>
  <si>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</si>
  <si>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</si>
  <si>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</si>
  <si>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</si>
  <si>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</si>
  <si>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</si>
  <si>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</si>
  <si>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</si>
  <si>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</si>
  <si>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</si>
  <si>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</si>
  <si>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</si>
  <si>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</si>
  <si>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</si>
  <si>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</si>
  <si>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</si>
  <si>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</si>
  <si>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</si>
  <si>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</si>
  <si>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</si>
  <si>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</si>
  <si>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</si>
  <si>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</si>
  <si>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</si>
  <si>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</si>
  <si>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</si>
  <si>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</si>
  <si>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</si>
  <si>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</si>
  <si>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</si>
  <si>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</si>
  <si>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</si>
  <si>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</si>
  <si>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</si>
  <si>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</si>
  <si>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</si>
  <si>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</si>
  <si>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</si>
  <si>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</si>
  <si>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</si>
  <si>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</si>
  <si>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</si>
  <si>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</si>
  <si>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</si>
  <si>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</si>
  <si>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</si>
  <si>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</si>
  <si>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</si>
  <si>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</si>
  <si>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</si>
  <si>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</si>
  <si>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</si>
  <si>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</si>
  <si>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</si>
  <si>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</si>
  <si>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</si>
  <si>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</si>
  <si>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</si>
  <si>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</si>
  <si>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</si>
  <si>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</si>
  <si>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</si>
  <si>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</si>
  <si>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</si>
  <si>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</si>
  <si>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</si>
  <si>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</si>
  <si>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</si>
  <si>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</si>
  <si>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</si>
  <si>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</si>
  <si>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</si>
  <si>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</si>
  <si>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</si>
  <si>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</si>
  <si>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</si>
  <si>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</si>
  <si>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</si>
  <si>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</si>
  <si>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</si>
  <si>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</si>
  <si>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</si>
  <si>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</si>
  <si>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</si>
  <si>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</si>
  <si>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</si>
  <si>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</si>
  <si>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</si>
  <si>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</si>
  <si>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</si>
  <si>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</si>
  <si>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</si>
  <si>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</si>
  <si>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</si>
  <si>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</si>
  <si>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</si>
  <si>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</si>
  <si>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</si>
  <si>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</si>
  <si>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</si>
  <si>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</si>
  <si>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</si>
  <si>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</si>
  <si>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</si>
  <si>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</si>
  <si>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</si>
  <si>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</si>
  <si>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</si>
  <si>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</si>
  <si>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</si>
  <si>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</si>
  <si>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</si>
  <si>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</si>
  <si>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</si>
  <si>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</si>
  <si>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</si>
  <si>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</si>
  <si>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</si>
  <si>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</si>
  <si>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</si>
  <si>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</si>
  <si>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</si>
  <si>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</si>
  <si>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</si>
  <si>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</si>
  <si>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</si>
  <si>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</si>
  <si>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</si>
  <si>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</si>
  <si>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</si>
  <si>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</si>
  <si>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</si>
  <si>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</si>
  <si>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</si>
  <si>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</si>
  <si>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</si>
  <si>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</si>
  <si>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</si>
  <si>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</si>
  <si>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</si>
  <si>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</si>
  <si>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</si>
  <si>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</si>
  <si>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</si>
  <si>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</si>
  <si>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</si>
  <si>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</si>
  <si>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</si>
  <si>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</si>
  <si>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</si>
  <si>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</si>
  <si>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</si>
  <si>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</si>
  <si>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</si>
  <si>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</si>
  <si>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</si>
  <si>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</si>
  <si>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</si>
  <si>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</si>
  <si>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</si>
  <si>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</si>
  <si>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</si>
  <si>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</si>
  <si>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</si>
  <si>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</si>
  <si>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</si>
  <si>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</si>
  <si>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</si>
  <si>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</si>
  <si>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</si>
  <si>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</si>
  <si>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</si>
  <si>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</si>
  <si>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</si>
  <si>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</si>
  <si>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</si>
  <si>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</si>
  <si>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</si>
  <si>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</si>
  <si>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</si>
  <si>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</si>
  <si>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</si>
  <si>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</si>
  <si>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</si>
  <si>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</si>
  <si>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</si>
  <si>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</si>
  <si>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</si>
  <si>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</si>
  <si>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</si>
  <si>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</si>
  <si>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</si>
  <si>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</si>
  <si>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</si>
  <si>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</si>
  <si>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</si>
  <si>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</si>
  <si>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</si>
  <si>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</si>
  <si>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</si>
  <si>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</si>
  <si>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</si>
  <si>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</si>
  <si>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</si>
  <si>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</si>
  <si>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</si>
  <si>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</si>
  <si>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</si>
  <si>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</si>
  <si>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</si>
  <si>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</si>
  <si>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</si>
  <si>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</si>
  <si>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</si>
  <si>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</si>
  <si>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</si>
  <si>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</si>
  <si>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</si>
  <si>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</si>
  <si>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</si>
  <si>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</si>
  <si>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</si>
  <si>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</si>
  <si>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</si>
  <si>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</si>
  <si>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</si>
  <si>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</si>
  <si>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</si>
  <si>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</si>
  <si>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</si>
  <si>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</si>
  <si>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</si>
  <si>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</si>
  <si>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</si>
  <si>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</si>
  <si>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</si>
  <si>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</si>
  <si>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</si>
  <si>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</si>
  <si>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</si>
  <si>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</si>
  <si>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</si>
  <si>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</si>
  <si>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</si>
  <si>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</si>
  <si>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</si>
  <si>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</si>
  <si>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</si>
  <si>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</si>
  <si>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</si>
  <si>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</si>
  <si>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</si>
  <si>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</si>
  <si>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</si>
  <si>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</si>
  <si>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</si>
  <si>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</si>
  <si>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</si>
  <si>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</si>
  <si>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</si>
  <si>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</si>
  <si>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</si>
  <si>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</si>
  <si>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</si>
  <si>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</si>
  <si>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</si>
  <si>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</si>
  <si>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</si>
  <si>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</si>
  <si>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</si>
  <si>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</si>
  <si>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</si>
  <si>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</si>
  <si>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</si>
  <si>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</si>
  <si>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</si>
  <si>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</si>
  <si>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</si>
  <si>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</si>
  <si>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</si>
  <si>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</si>
  <si>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</si>
  <si>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</si>
  <si>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</si>
  <si>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</si>
  <si>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</si>
  <si>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</si>
  <si>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</si>
  <si>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</si>
  <si>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</si>
  <si>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</si>
  <si>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</si>
  <si>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</si>
  <si>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</si>
  <si>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</si>
  <si>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</si>
  <si>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</si>
  <si>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</si>
  <si>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</si>
  <si>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</si>
  <si>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</si>
  <si>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</si>
  <si>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</si>
  <si>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</si>
  <si>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</si>
  <si>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</si>
  <si>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</si>
  <si>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</si>
  <si>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</si>
  <si>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</si>
  <si>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</si>
  <si>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</si>
  <si>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</si>
  <si>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</si>
  <si>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</si>
  <si>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</si>
  <si>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</si>
  <si>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</si>
  <si>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</si>
  <si>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</si>
  <si>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</si>
  <si>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</si>
  <si>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</si>
  <si>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</si>
  <si>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</si>
  <si>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</si>
  <si>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</si>
  <si>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</si>
  <si>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</si>
  <si>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</si>
  <si>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</si>
  <si>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</si>
  <si>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</si>
  <si>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</si>
  <si>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</si>
  <si>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</si>
  <si>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</si>
  <si>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</si>
  <si>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</si>
  <si>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</si>
  <si>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</si>
  <si>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</si>
  <si>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</si>
  <si>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</si>
  <si>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</si>
  <si>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</si>
  <si>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</si>
  <si>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</si>
  <si>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</si>
  <si>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</si>
  <si>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</si>
  <si>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</si>
  <si>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</si>
  <si>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</si>
  <si>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</si>
  <si>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</si>
  <si>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</si>
  <si>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</si>
  <si>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</si>
  <si>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</si>
  <si>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</si>
  <si>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</si>
  <si>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</si>
  <si>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</si>
  <si>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</si>
  <si>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</si>
  <si>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</si>
  <si>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</si>
  <si>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</si>
  <si>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</si>
  <si>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</si>
  <si>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</si>
  <si>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</si>
  <si>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</si>
  <si>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</si>
  <si>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</si>
  <si>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</si>
  <si>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</si>
  <si>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</si>
  <si>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</si>
  <si>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</si>
  <si>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</si>
  <si>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</si>
  <si>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</si>
  <si>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</si>
  <si>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</si>
  <si>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</si>
  <si>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</si>
  <si>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</si>
  <si>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</si>
  <si>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</si>
  <si>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</si>
  <si>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</si>
  <si>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</si>
  <si>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</si>
  <si>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</si>
  <si>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</si>
  <si>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</si>
  <si>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</si>
  <si>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</si>
  <si>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</si>
  <si>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</si>
  <si>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</si>
  <si>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</si>
  <si>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</si>
  <si>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</si>
  <si>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</si>
  <si>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</si>
  <si>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</si>
  <si>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</si>
  <si>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</si>
  <si>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</si>
  <si>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</si>
  <si>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</si>
  <si>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</si>
  <si>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</si>
  <si>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</si>
  <si>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</si>
  <si>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</si>
  <si>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</si>
  <si>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</si>
  <si>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</si>
  <si>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</si>
  <si>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</si>
  <si>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</si>
  <si>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</si>
  <si>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</si>
  <si>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</si>
  <si>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</si>
  <si>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</si>
  <si>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</si>
  <si>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</si>
  <si>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</si>
  <si>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</si>
  <si>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</si>
  <si>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</si>
  <si>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</si>
  <si>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</si>
  <si>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</si>
  <si>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</si>
  <si>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</si>
  <si>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</si>
  <si>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</si>
  <si>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</si>
  <si>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</si>
  <si>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</si>
  <si>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</si>
  <si>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</si>
  <si>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</si>
  <si>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</si>
  <si>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</si>
  <si>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</si>
  <si>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</si>
  <si>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</si>
  <si>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</si>
  <si>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</si>
  <si>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</si>
  <si>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</si>
  <si>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</si>
  <si>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</si>
  <si>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</si>
  <si>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</si>
  <si>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</si>
  <si>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</si>
  <si>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</si>
  <si>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</si>
  <si>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</si>
  <si>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</si>
  <si>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</si>
  <si>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</si>
  <si>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</si>
  <si>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</si>
  <si>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</si>
  <si>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</si>
  <si>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</si>
  <si>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</si>
  <si>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</si>
  <si>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</si>
  <si>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</si>
  <si>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</si>
  <si>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</si>
  <si>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</si>
  <si>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</si>
  <si>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</si>
  <si>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</si>
  <si>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</si>
  <si>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</si>
  <si>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</si>
  <si>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</si>
  <si>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</si>
  <si>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</si>
  <si>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</si>
  <si>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</si>
  <si>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</si>
  <si>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</si>
  <si>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</si>
  <si>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</si>
  <si>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</si>
  <si>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</si>
  <si>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</si>
  <si>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</si>
  <si>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</si>
  <si>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</si>
  <si>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</si>
  <si>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</si>
  <si>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</si>
  <si>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</si>
  <si>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</si>
  <si>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</si>
  <si>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</si>
  <si>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</si>
  <si>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</si>
  <si>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</si>
  <si>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</si>
  <si>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</si>
  <si>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</si>
  <si>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</si>
  <si>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</si>
  <si>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</si>
  <si>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</si>
  <si>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</si>
  <si>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</si>
  <si>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</si>
  <si>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</si>
  <si>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</si>
  <si>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</si>
  <si>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</si>
  <si>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</si>
  <si>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</si>
  <si>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</si>
  <si>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</si>
  <si>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</si>
  <si>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</si>
  <si>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</si>
  <si>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</si>
  <si>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</si>
  <si>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</si>
  <si>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</si>
  <si>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</si>
  <si>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</si>
  <si>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</si>
  <si>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</si>
  <si>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</si>
  <si>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</si>
  <si>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</si>
  <si>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</si>
  <si>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</si>
  <si>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</si>
  <si>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</si>
  <si>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</si>
  <si>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</si>
  <si>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</si>
  <si>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</si>
  <si>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</si>
  <si>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</si>
  <si>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</si>
  <si>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</si>
  <si>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</si>
  <si>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</si>
  <si>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</si>
  <si>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</si>
  <si>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</si>
  <si>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</si>
  <si>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</si>
  <si>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</si>
  <si>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</si>
  <si>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</si>
  <si>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</si>
  <si>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</si>
  <si>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</si>
  <si>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</si>
  <si>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</si>
  <si>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</si>
  <si>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</si>
  <si>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</si>
  <si>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</si>
  <si>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</si>
  <si>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</si>
  <si>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</si>
  <si>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</si>
  <si>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</si>
  <si>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</si>
  <si>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</si>
  <si>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</si>
  <si>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</si>
  <si>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</si>
  <si>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</si>
  <si>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</si>
  <si>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</si>
  <si>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</si>
  <si>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</si>
  <si>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</si>
  <si>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</si>
  <si>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</si>
  <si>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</si>
  <si>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</si>
  <si>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</si>
  <si>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</si>
  <si>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</si>
  <si>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</si>
  <si>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</si>
  <si>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</si>
  <si>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</si>
  <si>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</si>
  <si>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</si>
  <si>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</si>
  <si>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</si>
  <si>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</si>
  <si>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</si>
  <si>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</si>
  <si>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</si>
  <si>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</si>
  <si>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</si>
  <si>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</si>
  <si>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</si>
  <si>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</si>
  <si>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</si>
  <si>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</si>
  <si>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</si>
  <si>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</si>
  <si>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</si>
  <si>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</si>
  <si>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</si>
  <si>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</si>
  <si>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</si>
  <si>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</si>
  <si>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</si>
  <si>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</si>
  <si>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</si>
  <si>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</si>
  <si>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</si>
  <si>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</si>
  <si>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</si>
  <si>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</si>
  <si>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</si>
  <si>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</si>
  <si>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</si>
  <si>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</si>
  <si>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</si>
  <si>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</si>
  <si>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</si>
  <si>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</si>
  <si>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</si>
  <si>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</si>
  <si>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</si>
  <si>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</si>
  <si>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</si>
  <si>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</si>
  <si>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</si>
  <si>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</si>
  <si>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</si>
  <si>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</si>
  <si>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</si>
  <si>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</si>
  <si>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</si>
  <si>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</si>
  <si>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</si>
  <si>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</si>
  <si>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</si>
  <si>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</si>
  <si>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</si>
  <si>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</si>
  <si>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</si>
  <si>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</si>
  <si>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</si>
  <si>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</si>
  <si>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</si>
  <si>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</si>
  <si>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</si>
  <si>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</si>
  <si>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</si>
  <si>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</si>
  <si>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</si>
  <si>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</si>
  <si>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</si>
  <si>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</si>
  <si>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</si>
  <si>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</si>
  <si>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</si>
  <si>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</si>
  <si>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</si>
  <si>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</si>
  <si>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</si>
  <si>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</si>
  <si>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</si>
  <si>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</si>
  <si>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</si>
  <si>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</si>
  <si>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</si>
  <si>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</si>
  <si>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</si>
  <si>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</si>
  <si>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</si>
  <si>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</si>
  <si>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</si>
  <si>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</si>
  <si>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</si>
  <si>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</si>
  <si>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</si>
  <si>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</si>
  <si>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</si>
  <si>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</si>
  <si>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</si>
  <si>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</si>
  <si>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</si>
  <si>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</si>
  <si>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</si>
  <si>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</si>
  <si>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</si>
  <si>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</si>
  <si>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</si>
  <si>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</si>
  <si>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</si>
  <si>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</si>
  <si>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</si>
  <si>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</si>
  <si>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</si>
  <si>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</si>
  <si>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</si>
  <si>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</si>
  <si>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</si>
  <si>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</si>
  <si>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</si>
  <si>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</si>
  <si>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</si>
  <si>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</si>
  <si>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</si>
  <si>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</si>
  <si>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</si>
  <si>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</si>
  <si>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</si>
  <si>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</si>
  <si>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</si>
  <si>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</si>
  <si>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</si>
  <si>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</si>
  <si>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</si>
  <si>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</si>
  <si>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</si>
  <si>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</si>
  <si>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</si>
  <si>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</si>
  <si>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</si>
  <si>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</si>
  <si>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</si>
  <si>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</si>
  <si>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</si>
  <si>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</si>
  <si>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</si>
  <si>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</si>
  <si>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</si>
  <si>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</si>
  <si>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</si>
  <si>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</si>
  <si>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</si>
  <si>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</si>
  <si>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</si>
  <si>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</si>
  <si>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</si>
  <si>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</si>
  <si>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</si>
  <si>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</si>
  <si>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</si>
  <si>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</si>
  <si>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</si>
  <si>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</si>
  <si>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</si>
  <si>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</si>
  <si>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</si>
  <si>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</si>
  <si>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</si>
  <si>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</si>
  <si>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</si>
  <si>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</si>
  <si>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</si>
  <si>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</si>
  <si>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</si>
  <si>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</si>
  <si>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</si>
  <si>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</si>
  <si>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</si>
  <si>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</si>
  <si>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</si>
  <si>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</si>
  <si>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</si>
  <si>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</si>
  <si>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</si>
  <si>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</si>
  <si>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</si>
  <si>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</si>
  <si>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</si>
  <si>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</si>
  <si>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</si>
  <si>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</si>
  <si>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</si>
  <si>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</si>
  <si>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</si>
  <si>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</si>
  <si>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</si>
  <si>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</si>
  <si>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</si>
  <si>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</si>
  <si>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</si>
  <si>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</si>
  <si>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</si>
  <si>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</si>
  <si>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</si>
  <si>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</si>
  <si>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</si>
  <si>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</si>
  <si>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</si>
  <si>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</si>
  <si>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</si>
  <si>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</si>
  <si>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</si>
  <si>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</si>
  <si>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</si>
  <si>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</si>
  <si>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</si>
  <si>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</si>
  <si>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</si>
  <si>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</si>
  <si>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</si>
  <si>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</si>
  <si>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</si>
  <si>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</si>
  <si>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</si>
  <si>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</si>
  <si>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</si>
  <si>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</si>
  <si>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</si>
  <si>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</si>
  <si>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</si>
  <si>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</si>
  <si>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</si>
  <si>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</si>
  <si>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</si>
  <si>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</si>
  <si>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</si>
  <si>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</si>
  <si>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</si>
  <si>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</si>
  <si>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</si>
  <si>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</si>
  <si>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</si>
  <si>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</si>
  <si>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</si>
  <si>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</si>
  <si>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</si>
  <si>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</si>
  <si>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</si>
  <si>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</si>
  <si>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</si>
  <si>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</si>
  <si>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</si>
  <si>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</si>
  <si>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</si>
  <si>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</si>
  <si>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</si>
  <si>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</si>
  <si>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</si>
  <si>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</si>
  <si>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</si>
  <si>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</si>
  <si>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</si>
  <si>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</si>
  <si>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</si>
  <si>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</si>
  <si>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</si>
  <si>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</si>
  <si>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</si>
  <si>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</si>
  <si>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</si>
  <si>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</si>
  <si>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</si>
  <si>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</si>
  <si>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</si>
  <si>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</si>
  <si>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</si>
  <si>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</si>
  <si>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</si>
  <si>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</si>
  <si>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</si>
  <si>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</si>
  <si>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</si>
  <si>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</si>
  <si>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</si>
  <si>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</si>
  <si>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</si>
  <si>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</si>
  <si>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</si>
  <si>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</si>
  <si>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</si>
  <si>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</si>
  <si>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</si>
  <si>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</si>
  <si>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</si>
  <si>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</si>
  <si>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</si>
  <si>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</si>
  <si>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</si>
  <si>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</si>
  <si>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</si>
  <si>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</si>
  <si>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</si>
  <si>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</si>
  <si>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</si>
  <si>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</si>
  <si>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</si>
  <si>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</si>
  <si>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</si>
  <si>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</si>
  <si>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</si>
  <si>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</si>
  <si>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</si>
  <si>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</si>
  <si>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</si>
  <si>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</si>
  <si>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</si>
  <si>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</si>
  <si>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</si>
  <si>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</si>
  <si>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</si>
  <si>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</si>
  <si>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</si>
  <si>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</si>
  <si>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</si>
  <si>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</si>
  <si>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</si>
  <si>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</si>
  <si>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</si>
  <si>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</si>
  <si>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</si>
  <si>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</si>
  <si>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</si>
  <si>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</si>
  <si>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</si>
  <si>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</si>
  <si>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</si>
  <si>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</si>
  <si>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</si>
  <si>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</si>
  <si>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</si>
  <si>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</si>
  <si>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</si>
  <si>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</si>
  <si>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</si>
  <si>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</si>
  <si>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</si>
  <si>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</si>
  <si>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</si>
  <si>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</si>
  <si>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</si>
  <si>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</si>
  <si>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</si>
  <si>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</si>
  <si>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</si>
  <si>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</si>
  <si>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</si>
  <si>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</si>
  <si>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</si>
  <si>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</si>
  <si>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</si>
  <si>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</si>
  <si>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</si>
  <si>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</si>
  <si>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</si>
  <si>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</si>
  <si>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</si>
  <si>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</si>
  <si>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</si>
  <si>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</si>
  <si>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</si>
  <si>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</si>
  <si>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</si>
  <si>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</si>
  <si>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</si>
  <si>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</si>
  <si>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</si>
  <si>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</si>
  <si>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</si>
  <si>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</si>
  <si>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</si>
  <si>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</si>
  <si>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</si>
  <si>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</si>
  <si>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</si>
  <si>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</si>
  <si>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</si>
  <si>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</si>
  <si>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</si>
  <si>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</si>
  <si>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</si>
  <si>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</si>
  <si>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</si>
  <si>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</si>
  <si>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</si>
  <si>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</si>
  <si>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</si>
  <si>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</si>
  <si>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</si>
  <si>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</si>
  <si>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</si>
  <si>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</si>
  <si>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</si>
  <si>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</si>
  <si>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</si>
  <si>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</si>
  <si>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</si>
  <si>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</si>
  <si>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</si>
  <si>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</si>
  <si>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</si>
  <si>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</si>
  <si>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</si>
  <si>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</si>
  <si>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</si>
  <si>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</si>
  <si>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</si>
  <si>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</si>
  <si>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</si>
  <si>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</si>
  <si>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</si>
  <si>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</si>
  <si>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</si>
  <si>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</si>
  <si>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</si>
  <si>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</si>
  <si>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</si>
  <si>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</si>
  <si>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</si>
  <si>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</si>
  <si>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</si>
  <si>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</si>
  <si>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</si>
  <si>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</si>
  <si>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</si>
  <si>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</si>
  <si>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</si>
  <si>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</si>
  <si>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</si>
  <si>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</si>
  <si>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</si>
  <si>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</si>
  <si>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</si>
  <si>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</si>
  <si>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</si>
  <si>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</si>
  <si>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</si>
  <si>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</si>
  <si>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</si>
  <si>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</si>
  <si>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</si>
  <si>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</si>
  <si>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</si>
  <si>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</si>
  <si>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</si>
  <si>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</si>
  <si>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</si>
  <si>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</si>
  <si>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</si>
  <si>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</si>
  <si>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</si>
  <si>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</si>
  <si>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</si>
  <si>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</si>
  <si>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</si>
  <si>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</si>
  <si>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</si>
  <si>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</si>
  <si>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</si>
  <si>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</si>
  <si>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</si>
  <si>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</si>
  <si>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</si>
  <si>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</si>
  <si>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</si>
  <si>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</si>
  <si>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</si>
  <si>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</si>
  <si>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</si>
  <si>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</si>
  <si>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</si>
  <si>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</si>
  <si>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</si>
  <si>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</si>
  <si>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</si>
  <si>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</si>
  <si>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</si>
  <si>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</si>
  <si>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</si>
  <si>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</si>
  <si>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</si>
  <si>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</si>
  <si>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</si>
  <si>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</si>
  <si>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</si>
  <si>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</si>
  <si>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</si>
  <si>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</si>
  <si>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</si>
  <si>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</si>
  <si>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</si>
  <si>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</si>
  <si>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</si>
  <si>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</si>
  <si>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</si>
  <si>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</si>
  <si>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</si>
  <si>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</si>
  <si>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</si>
  <si>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</si>
  <si>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</si>
  <si>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</si>
  <si>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</si>
  <si>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</si>
  <si>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</si>
  <si>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</si>
  <si>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</si>
  <si>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</si>
  <si>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</si>
  <si>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</si>
  <si>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</si>
  <si>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</si>
  <si>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</si>
  <si>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</si>
  <si>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</si>
  <si>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</si>
  <si>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</si>
  <si>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</si>
  <si>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</si>
  <si>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</si>
  <si>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</si>
  <si>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</si>
  <si>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</si>
  <si>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</si>
  <si>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</si>
  <si>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</si>
  <si>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</si>
  <si>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</si>
  <si>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</si>
  <si>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</si>
  <si>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</si>
  <si>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</si>
  <si>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</si>
  <si>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</si>
  <si>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</si>
  <si>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</si>
  <si>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</si>
  <si>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</si>
  <si>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</si>
  <si>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</si>
  <si>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</si>
  <si>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</si>
  <si>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</si>
  <si>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</si>
  <si>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</si>
  <si>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</si>
  <si>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</si>
  <si>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</si>
  <si>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</si>
  <si>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</si>
  <si>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</si>
  <si>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</si>
  <si>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</si>
  <si>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</si>
  <si>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</si>
  <si>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</si>
  <si>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</si>
  <si>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</si>
  <si>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</si>
  <si>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</si>
  <si>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</si>
  <si>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</si>
  <si>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</si>
  <si>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</si>
  <si>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</si>
  <si>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</si>
  <si>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</si>
  <si>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</si>
  <si>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</si>
  <si>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</si>
  <si>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</si>
  <si>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</si>
  <si>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</si>
  <si>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</si>
  <si>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</si>
  <si>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</si>
  <si>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</si>
  <si>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</si>
  <si>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</si>
  <si>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</si>
  <si>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</si>
  <si>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</si>
  <si>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</si>
  <si>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</si>
  <si>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</si>
  <si>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</si>
  <si>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</si>
  <si>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</si>
  <si>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</si>
  <si>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</si>
  <si>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</si>
  <si>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</si>
  <si>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</si>
  <si>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</si>
  <si>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</si>
  <si>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</si>
  <si>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</si>
  <si>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</si>
  <si>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</si>
  <si>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</si>
  <si>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</si>
  <si>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</si>
  <si>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</si>
  <si>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</si>
  <si>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</si>
  <si>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</si>
  <si>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</si>
  <si>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</si>
  <si>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</si>
  <si>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</si>
  <si>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</si>
  <si>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</si>
  <si>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</si>
  <si>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</si>
  <si>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</si>
  <si>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</si>
  <si>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</si>
  <si>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</si>
  <si>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</si>
  <si>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</si>
  <si>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</si>
  <si>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</si>
  <si>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</si>
  <si>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</si>
  <si>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</si>
  <si>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</si>
  <si>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</si>
  <si>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</si>
  <si>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</si>
  <si>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</si>
  <si>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</si>
  <si>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</si>
  <si>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</si>
  <si>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</si>
  <si>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</si>
  <si>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</si>
  <si>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</si>
  <si>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</si>
  <si>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</si>
  <si>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</si>
  <si>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</si>
  <si>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</si>
  <si>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</si>
  <si>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</si>
  <si>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</si>
  <si>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</si>
  <si>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</si>
  <si>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</si>
  <si>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</si>
  <si>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</si>
  <si>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</si>
  <si>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</si>
  <si>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</si>
  <si>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</si>
  <si>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</si>
  <si>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</si>
  <si>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</si>
  <si>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</si>
  <si>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</si>
  <si>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</si>
  <si>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</si>
  <si>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</si>
  <si>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</si>
  <si>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</si>
  <si>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</si>
  <si>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</si>
  <si>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</si>
  <si>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</si>
  <si>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</si>
  <si>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</si>
  <si>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</si>
  <si>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</si>
  <si>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</si>
  <si>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</si>
  <si>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</si>
  <si>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</si>
  <si>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</si>
  <si>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</si>
  <si>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</si>
  <si>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</si>
  <si>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</si>
  <si>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</si>
  <si>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</si>
  <si>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</si>
  <si>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</si>
  <si>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</si>
  <si>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</si>
  <si>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</si>
  <si>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</si>
  <si>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</si>
  <si>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</si>
  <si>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</si>
  <si>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</si>
  <si>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</si>
  <si>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</si>
  <si>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</si>
  <si>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</si>
  <si>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</si>
  <si>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</si>
  <si>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</si>
  <si>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</si>
  <si>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</si>
  <si>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</si>
  <si>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</si>
  <si>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</si>
  <si>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</si>
  <si>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</si>
  <si>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</si>
  <si>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</si>
  <si>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</si>
  <si>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</si>
  <si>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</si>
  <si>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</si>
  <si>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</si>
  <si>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</si>
  <si>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</si>
  <si>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</si>
  <si>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</si>
  <si>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</si>
  <si>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</si>
  <si>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</si>
  <si>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</si>
  <si>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</si>
  <si>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</si>
  <si>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</si>
  <si>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</si>
  <si>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</si>
  <si>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</si>
  <si>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</si>
  <si>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</si>
  <si>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</si>
  <si>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</si>
  <si>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</si>
  <si>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</si>
  <si>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</si>
  <si>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</si>
  <si>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</si>
  <si>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</si>
  <si>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</si>
  <si>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</si>
  <si>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</si>
  <si>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</si>
  <si>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</si>
  <si>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</si>
  <si>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</si>
  <si>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</si>
  <si>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</si>
  <si>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</si>
  <si>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</si>
  <si>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</si>
  <si>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</si>
  <si>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</si>
  <si>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</si>
  <si>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</si>
  <si>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</si>
  <si>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</si>
  <si>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</si>
  <si>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</si>
  <si>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</si>
  <si>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</si>
  <si>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</si>
  <si>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</si>
  <si>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</si>
  <si>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</si>
  <si>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</si>
  <si>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</si>
  <si>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</si>
  <si>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</si>
  <si>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</si>
  <si>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</si>
  <si>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</si>
  <si>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</si>
  <si>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</si>
  <si>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</si>
  <si>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</si>
  <si>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</si>
  <si>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</si>
  <si>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</si>
  <si>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</si>
  <si>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</si>
  <si>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</si>
  <si>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</si>
  <si>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</si>
  <si>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</si>
  <si>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</si>
  <si>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</si>
  <si>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</si>
  <si>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</si>
  <si>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</si>
  <si>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</si>
  <si>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</si>
  <si>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</si>
  <si>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</si>
  <si>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</si>
  <si>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</si>
  <si>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</si>
  <si>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</si>
  <si>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</si>
  <si>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</si>
  <si>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</si>
  <si>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</si>
  <si>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</si>
  <si>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</si>
  <si>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</si>
  <si>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</si>
  <si>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</si>
  <si>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</si>
  <si>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</si>
  <si>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</si>
  <si>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</si>
  <si>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</si>
  <si>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</si>
  <si>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</si>
  <si>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</si>
  <si>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</si>
  <si>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</si>
  <si>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</si>
  <si>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</si>
  <si>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</si>
  <si>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</si>
  <si>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</si>
  <si>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</si>
  <si>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</si>
  <si>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</si>
  <si>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</si>
  <si>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</si>
  <si>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</si>
  <si>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</si>
  <si>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</si>
  <si>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</si>
  <si>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</si>
  <si>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</si>
  <si>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</si>
  <si>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</si>
  <si>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</si>
  <si>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</si>
  <si>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</si>
  <si>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</si>
  <si>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</si>
  <si>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</si>
  <si>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</si>
  <si>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</si>
  <si>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</si>
  <si>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</si>
  <si>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</si>
  <si>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</si>
  <si>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</si>
  <si>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</si>
  <si>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</si>
  <si>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</si>
  <si>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</si>
  <si>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</si>
  <si>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</si>
  <si>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</si>
  <si>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</si>
  <si>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</si>
  <si>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</si>
  <si>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</si>
  <si>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</si>
  <si>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</si>
  <si>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</si>
  <si>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</si>
  <si>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</si>
  <si>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</si>
  <si>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</si>
  <si>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</si>
  <si>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</si>
  <si>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</si>
  <si>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</si>
  <si>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</si>
  <si>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</si>
  <si>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</si>
  <si>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</si>
  <si>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</si>
  <si>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</si>
  <si>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</si>
  <si>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</si>
  <si>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</si>
  <si>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</si>
  <si>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</si>
  <si>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</si>
  <si>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</si>
  <si>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</si>
  <si>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</si>
  <si>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</si>
  <si>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</si>
  <si>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</si>
  <si>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</si>
  <si>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</si>
  <si>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</si>
  <si>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</si>
  <si>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</si>
  <si>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</si>
  <si>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</si>
  <si>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</si>
  <si>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</si>
  <si>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</si>
  <si>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</si>
  <si>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</si>
  <si>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</si>
  <si>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</si>
  <si>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</si>
  <si>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</si>
  <si>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</si>
  <si>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</si>
  <si>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</si>
  <si>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</si>
  <si>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</si>
  <si>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</si>
  <si>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</si>
  <si>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</si>
  <si>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</si>
  <si>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</si>
  <si>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</si>
  <si>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</si>
  <si>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</si>
  <si>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</si>
  <si>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</si>
  <si>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</si>
  <si>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</si>
  <si>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</si>
  <si>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</si>
  <si>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</si>
  <si>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</si>
  <si>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</si>
  <si>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</si>
  <si>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</si>
  <si>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</si>
  <si>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</si>
  <si>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</si>
  <si>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</si>
  <si>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</si>
  <si>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</si>
  <si>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</si>
  <si>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</si>
  <si>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</si>
  <si>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</si>
  <si>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</si>
  <si>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</si>
  <si>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</si>
  <si>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</si>
  <si>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</si>
  <si>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</si>
  <si>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</si>
  <si>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</si>
  <si>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</si>
  <si>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</si>
  <si>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</si>
  <si>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</si>
  <si>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</si>
  <si>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</si>
  <si>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</si>
  <si>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</si>
  <si>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</si>
  <si>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</si>
  <si>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</si>
  <si>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</si>
  <si>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</si>
  <si>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</si>
  <si>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</si>
  <si>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</si>
  <si>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</si>
  <si>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</si>
  <si>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</si>
  <si>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</si>
  <si>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</si>
  <si>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</si>
  <si>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</si>
  <si>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</si>
  <si>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</si>
  <si>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</si>
  <si>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</si>
  <si>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</si>
  <si>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</si>
  <si>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</si>
  <si>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</si>
  <si>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</si>
  <si>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</si>
  <si>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</si>
  <si>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</si>
  <si>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</si>
  <si>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</si>
  <si>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</si>
  <si>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</si>
  <si>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</si>
  <si>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</si>
  <si>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</si>
  <si>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</si>
  <si>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</si>
  <si>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</si>
  <si>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</si>
  <si>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</si>
  <si>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</si>
  <si>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</si>
  <si>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</si>
  <si>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</si>
  <si>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</si>
  <si>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</si>
  <si>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</si>
  <si>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</si>
  <si>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</si>
  <si>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</si>
  <si>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</si>
  <si>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</si>
  <si>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</si>
  <si>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</si>
  <si>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</si>
  <si>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</si>
  <si>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</si>
  <si>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</si>
  <si>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</si>
  <si>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</si>
  <si>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</si>
  <si>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</si>
  <si>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</si>
  <si>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</si>
  <si>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</si>
  <si>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</si>
  <si>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</si>
  <si>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</si>
  <si>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</si>
  <si>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</si>
  <si>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</si>
  <si>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</si>
  <si>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</si>
  <si>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</si>
  <si>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</si>
  <si>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</si>
  <si>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</si>
  <si>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</si>
  <si>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</si>
  <si>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</si>
  <si>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</si>
  <si>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</si>
  <si>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</si>
  <si>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</si>
  <si>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</si>
  <si>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</si>
  <si>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</si>
  <si>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</si>
  <si>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</si>
  <si>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</si>
  <si>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</si>
  <si>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</si>
  <si>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</si>
  <si>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</si>
  <si>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</si>
  <si>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</si>
  <si>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</si>
  <si>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</si>
  <si>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</si>
  <si>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</si>
  <si>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</si>
  <si>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</si>
  <si>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</si>
  <si>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</si>
  <si>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</si>
  <si>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</si>
  <si>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</si>
  <si>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</si>
  <si>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</si>
  <si>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</si>
  <si>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</si>
  <si>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</si>
  <si>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</si>
  <si>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</si>
  <si>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</si>
  <si>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</si>
  <si>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</si>
  <si>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</si>
  <si>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</si>
  <si>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</si>
  <si>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</si>
  <si>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</si>
  <si>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</si>
  <si>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</si>
  <si>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</si>
  <si>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</si>
  <si>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</si>
  <si>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</si>
  <si>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</si>
  <si>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</si>
  <si>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</si>
  <si>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</si>
  <si>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</si>
  <si>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</si>
  <si>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</si>
  <si>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</si>
  <si>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</si>
  <si>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</si>
  <si>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</si>
  <si>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</si>
  <si>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</si>
  <si>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</si>
  <si>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</si>
  <si>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</si>
  <si>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</si>
  <si>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</si>
  <si>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</si>
  <si>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</si>
  <si>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</si>
  <si>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</si>
  <si>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</si>
  <si>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</si>
  <si>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</si>
  <si>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</si>
  <si>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</si>
  <si>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</si>
  <si>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</si>
  <si>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</si>
  <si>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</si>
  <si>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</si>
  <si>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</si>
  <si>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</si>
  <si>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</si>
  <si>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</si>
  <si>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</si>
  <si>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</si>
  <si>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</si>
  <si>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</si>
  <si>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</si>
  <si>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</si>
  <si>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</si>
  <si>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</si>
  <si>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</si>
  <si>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</si>
  <si>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</si>
  <si>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</si>
  <si>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</si>
  <si>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</si>
  <si>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</si>
  <si>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</si>
  <si>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</si>
  <si>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</si>
  <si>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</si>
  <si>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</si>
  <si>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</si>
  <si>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</si>
  <si>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</si>
  <si>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</si>
  <si>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</si>
  <si>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</si>
  <si>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</si>
  <si>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</si>
  <si>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</si>
  <si>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</si>
  <si>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</si>
  <si>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</si>
  <si>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</si>
  <si>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</si>
  <si>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</si>
  <si>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</si>
  <si>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</si>
  <si>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</si>
  <si>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</si>
  <si>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</si>
  <si>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</si>
  <si>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</si>
  <si>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</si>
  <si>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</si>
  <si>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</si>
  <si>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</si>
  <si>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</si>
  <si>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</si>
  <si>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</si>
  <si>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</si>
  <si>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</si>
  <si>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</si>
  <si>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</si>
  <si>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</si>
  <si>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</si>
  <si>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</si>
  <si>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</si>
  <si>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</si>
  <si>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</si>
  <si>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</si>
  <si>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</si>
  <si>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</si>
  <si>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</si>
  <si>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</si>
  <si>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</si>
  <si>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</si>
  <si>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</si>
  <si>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</si>
  <si>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</si>
  <si>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</si>
  <si>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</si>
  <si>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</si>
  <si>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</si>
  <si>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</si>
  <si>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</si>
  <si>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</si>
  <si>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</si>
  <si>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</si>
  <si>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</si>
  <si>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</si>
  <si>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</si>
  <si>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</si>
  <si>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</si>
  <si>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</si>
  <si>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</si>
  <si>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</si>
  <si>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</si>
  <si>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</si>
  <si>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</si>
  <si>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</si>
  <si>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</si>
  <si>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</si>
  <si>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</si>
  <si>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</si>
  <si>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</si>
  <si>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</si>
  <si>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</si>
  <si>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</si>
  <si>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</si>
  <si>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</si>
  <si>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</si>
  <si>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</si>
  <si>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</si>
  <si>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</si>
  <si>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</si>
  <si>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</si>
  <si>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</si>
  <si>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</si>
  <si>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</si>
  <si>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</si>
  <si>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</si>
  <si>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</si>
  <si>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</si>
  <si>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</si>
  <si>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</si>
  <si>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</si>
  <si>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</si>
  <si>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</si>
  <si>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</si>
  <si>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</si>
  <si>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</si>
  <si>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</si>
  <si>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</si>
  <si>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</si>
  <si>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</si>
  <si>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</si>
  <si>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</si>
  <si>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</si>
  <si>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</si>
  <si>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</si>
  <si>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</si>
  <si>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</si>
  <si>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</si>
  <si>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</si>
  <si>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</si>
  <si>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</si>
  <si>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</si>
  <si>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</si>
  <si>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</si>
  <si>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</si>
  <si>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</si>
  <si>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</si>
  <si>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</si>
  <si>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</si>
  <si>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</si>
  <si>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</si>
  <si>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</si>
  <si>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</si>
  <si>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</si>
  <si>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</si>
  <si>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</si>
  <si>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</si>
  <si>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</si>
  <si>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</si>
  <si>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</si>
  <si>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</si>
  <si>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</si>
  <si>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</si>
  <si>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</si>
  <si>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</si>
  <si>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</si>
  <si>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</si>
  <si>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</si>
  <si>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</si>
  <si>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</si>
  <si>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</si>
  <si>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</si>
  <si>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</si>
  <si>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</si>
  <si>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</si>
  <si>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</si>
  <si>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</si>
  <si>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</si>
  <si>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</si>
  <si>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</si>
  <si>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</si>
  <si>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</si>
  <si>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</si>
  <si>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</si>
  <si>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</si>
  <si>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</si>
  <si>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</si>
  <si>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</si>
  <si>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</si>
  <si>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</si>
  <si>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</si>
  <si>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</si>
  <si>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</si>
  <si>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</si>
  <si>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</si>
  <si>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</si>
  <si>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</si>
  <si>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</si>
  <si>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</si>
  <si>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</si>
  <si>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</si>
  <si>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</si>
  <si>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</si>
  <si>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</si>
  <si>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</si>
  <si>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</si>
  <si>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</si>
  <si>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</si>
  <si>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</si>
  <si>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</si>
  <si>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</si>
  <si>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</si>
  <si>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</si>
  <si>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</si>
  <si>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</si>
  <si>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</si>
  <si>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</si>
  <si>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</si>
  <si>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</si>
  <si>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</si>
  <si>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</si>
  <si>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</si>
  <si>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</si>
  <si>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</si>
  <si>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</si>
  <si>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</si>
  <si>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</si>
  <si>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</si>
  <si>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</si>
  <si>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</si>
  <si>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</si>
  <si>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</si>
  <si>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</si>
  <si>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</si>
  <si>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</si>
  <si>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</si>
  <si>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</si>
  <si>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</si>
  <si>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</si>
  <si>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</si>
  <si>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</si>
  <si>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</si>
  <si>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</si>
  <si>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</si>
  <si>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</si>
  <si>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</si>
  <si>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</si>
  <si>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</si>
  <si>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</si>
  <si>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</si>
  <si>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</si>
  <si>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</si>
  <si>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</si>
  <si>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</si>
  <si>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</si>
  <si>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</si>
  <si>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</si>
  <si>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</si>
  <si>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</si>
  <si>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</si>
  <si>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</si>
  <si>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</si>
  <si>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</si>
  <si>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</si>
  <si>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</si>
  <si>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</si>
  <si>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</si>
  <si>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</si>
  <si>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</si>
  <si>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</si>
  <si>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</si>
  <si>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</si>
  <si>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</si>
  <si>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</si>
  <si>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</si>
  <si>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</si>
  <si>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</si>
  <si>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</si>
  <si>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</si>
  <si>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</si>
  <si>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</si>
  <si>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</si>
  <si>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</si>
  <si>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</si>
  <si>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</si>
  <si>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</si>
  <si>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</si>
  <si>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</si>
  <si>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</si>
  <si>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</si>
  <si>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</si>
  <si>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</si>
  <si>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</si>
  <si>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</si>
  <si>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</si>
  <si>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</si>
  <si>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</si>
  <si>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</si>
  <si>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</si>
  <si>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</si>
  <si>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</si>
  <si>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</si>
  <si>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</si>
  <si>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</si>
  <si>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</si>
  <si>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</si>
  <si>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</si>
  <si>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</si>
  <si>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</si>
  <si>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</si>
  <si>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</si>
  <si>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</si>
  <si>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</si>
  <si>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</si>
  <si>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</si>
  <si>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</si>
  <si>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</si>
  <si>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</si>
  <si>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</si>
  <si>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</si>
  <si>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</si>
  <si>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</si>
  <si>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</si>
  <si>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</si>
  <si>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</si>
  <si>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</si>
  <si>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</si>
  <si>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</si>
  <si>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</si>
  <si>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</si>
  <si>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</si>
  <si>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</si>
  <si>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</si>
  <si>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</si>
  <si>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</si>
  <si>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</si>
  <si>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</si>
  <si>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</si>
  <si>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</si>
  <si>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</si>
  <si>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</si>
  <si>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</si>
  <si>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</si>
  <si>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</si>
  <si>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</si>
  <si>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</si>
  <si>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</si>
  <si>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</si>
  <si>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</si>
  <si>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</si>
  <si>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</si>
  <si>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</si>
  <si>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</si>
  <si>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</si>
  <si>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</si>
  <si>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</si>
  <si>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</si>
  <si>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</si>
  <si>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</si>
  <si>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</si>
  <si>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</si>
  <si>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</si>
  <si>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</si>
  <si>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</si>
  <si>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</si>
  <si>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</si>
  <si>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</si>
  <si>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</si>
  <si>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</si>
  <si>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</si>
  <si>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</si>
  <si>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</si>
  <si>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</si>
  <si>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</si>
  <si>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</si>
  <si>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</si>
  <si>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</si>
  <si>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</si>
  <si>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</si>
  <si>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</si>
  <si>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</si>
  <si>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</si>
  <si>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</si>
  <si>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</si>
  <si>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</si>
  <si>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</si>
  <si>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</si>
  <si>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</si>
  <si>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</si>
  <si>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</si>
  <si>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</si>
  <si>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</si>
  <si>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</si>
  <si>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</si>
  <si>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</si>
  <si>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</si>
  <si>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</si>
  <si>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</si>
  <si>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</si>
  <si>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</si>
  <si>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</si>
  <si>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</si>
  <si>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</si>
  <si>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</si>
  <si>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</si>
  <si>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</si>
  <si>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</si>
  <si>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</si>
  <si>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</si>
  <si>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</si>
  <si>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</si>
  <si>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</si>
  <si>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</si>
  <si>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</si>
  <si>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</si>
  <si>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</si>
  <si>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</si>
  <si>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</si>
  <si>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</si>
  <si>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</si>
  <si>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</si>
  <si>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</si>
  <si>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</si>
  <si>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</si>
  <si>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</si>
  <si>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</si>
  <si>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</si>
  <si>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</si>
  <si>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</si>
  <si>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</si>
  <si>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</si>
  <si>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</si>
  <si>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</si>
  <si>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</si>
  <si>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</si>
  <si>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</si>
  <si>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</si>
  <si>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</si>
  <si>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</si>
  <si>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</si>
  <si>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</si>
  <si>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</si>
  <si>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</si>
  <si>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</si>
  <si>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</si>
  <si>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</si>
  <si>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</si>
  <si>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</si>
  <si>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</si>
  <si>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</si>
  <si>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</si>
  <si>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</si>
  <si>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</si>
  <si>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</si>
  <si>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</si>
  <si>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</si>
  <si>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</si>
  <si>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</si>
  <si>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</si>
  <si>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</si>
  <si>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</si>
  <si>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</si>
  <si>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</si>
  <si>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</si>
  <si>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</si>
  <si>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</si>
  <si>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</si>
  <si>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</si>
  <si>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</si>
  <si>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</si>
  <si>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</si>
  <si>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</si>
  <si>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</si>
  <si>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</si>
  <si>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</si>
  <si>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</si>
  <si>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</si>
  <si>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</si>
  <si>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</si>
  <si>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</si>
  <si>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</si>
  <si>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</si>
  <si>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</si>
  <si>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</si>
  <si>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</si>
  <si>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</si>
  <si>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</si>
  <si>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</si>
  <si>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</si>
  <si>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</si>
  <si>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</si>
  <si>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</si>
  <si>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</si>
  <si>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</si>
  <si>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</si>
  <si>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</si>
  <si>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</si>
  <si>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</si>
  <si>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</si>
  <si>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</si>
  <si>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</si>
  <si>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</si>
  <si>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</si>
  <si>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</si>
  <si>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</si>
  <si>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</si>
  <si>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</si>
  <si>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</si>
  <si>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</si>
  <si>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</si>
  <si>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</si>
  <si>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</si>
  <si>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</si>
  <si>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</si>
  <si>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</si>
  <si>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</si>
  <si>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</si>
  <si>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</si>
  <si>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</si>
  <si>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</si>
  <si>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</si>
  <si>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</si>
  <si>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</si>
  <si>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</si>
  <si>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</si>
  <si>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</si>
  <si>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</si>
  <si>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</si>
  <si>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</si>
  <si>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</si>
  <si>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</si>
  <si>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</si>
  <si>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</si>
  <si>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</si>
  <si>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</si>
  <si>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</si>
  <si>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</si>
  <si>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</si>
  <si>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</si>
  <si>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</si>
  <si>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</si>
  <si>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</si>
  <si>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</si>
  <si>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</si>
  <si>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</si>
  <si>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</si>
  <si>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</si>
  <si>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</si>
  <si>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</si>
  <si>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</si>
  <si>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</si>
  <si>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</si>
  <si>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</si>
  <si>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</si>
  <si>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</si>
  <si>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</si>
  <si>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</si>
  <si>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</si>
  <si>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</si>
  <si>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</si>
  <si>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</si>
  <si>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</si>
  <si>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</si>
  <si>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</si>
  <si>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</si>
  <si>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</si>
  <si>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</si>
  <si>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</si>
  <si>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</si>
  <si>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</si>
  <si>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</si>
  <si>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</si>
  <si>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</si>
  <si>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</si>
  <si>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</si>
  <si>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</si>
  <si>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</si>
  <si>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</si>
  <si>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</si>
  <si>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</si>
  <si>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</si>
  <si>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</si>
  <si>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</si>
  <si>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</si>
  <si>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</si>
  <si>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</si>
  <si>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</si>
  <si>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</si>
  <si>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</si>
  <si>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</si>
  <si>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</si>
  <si>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</si>
  <si>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</si>
  <si>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</si>
  <si>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</si>
  <si>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</si>
  <si>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</si>
  <si>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</si>
  <si>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</si>
  <si>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</si>
  <si>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</si>
  <si>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</si>
  <si>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</si>
  <si>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</si>
  <si>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</si>
  <si>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</si>
  <si>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</si>
  <si>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</si>
  <si>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</si>
  <si>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</si>
  <si>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</si>
  <si>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</si>
  <si>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</si>
  <si>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</si>
  <si>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</si>
  <si>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</si>
  <si>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</si>
  <si>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</si>
  <si>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</si>
  <si>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</si>
  <si>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</si>
  <si>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</si>
  <si>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</si>
  <si>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</si>
  <si>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</si>
  <si>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</si>
  <si>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</si>
  <si>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</si>
  <si>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</si>
  <si>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</si>
  <si>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</si>
  <si>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</si>
  <si>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</si>
  <si>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</si>
  <si>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</si>
  <si>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</si>
  <si>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</si>
  <si>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</si>
  <si>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</si>
  <si>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</si>
  <si>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</si>
  <si>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</si>
  <si>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</si>
  <si>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</si>
  <si>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</si>
  <si>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</si>
  <si>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</si>
  <si>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</si>
  <si>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</si>
  <si>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</si>
  <si>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</si>
  <si>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</si>
  <si>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</si>
  <si>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</si>
  <si>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</si>
  <si>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</si>
  <si>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</si>
  <si>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</si>
  <si>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</si>
  <si>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</si>
  <si>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</si>
  <si>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</si>
  <si>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</si>
  <si>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</si>
  <si>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</si>
  <si>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</si>
  <si>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</si>
  <si>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</si>
  <si>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</si>
  <si>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</si>
  <si>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</si>
  <si>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</si>
  <si>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</si>
  <si>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</si>
  <si>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</si>
  <si>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</si>
  <si>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</si>
  <si>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</si>
  <si>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</si>
  <si>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</si>
  <si>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</si>
  <si>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</si>
  <si>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</si>
  <si>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</si>
  <si>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</si>
  <si>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</si>
  <si>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</si>
  <si>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</si>
  <si>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</si>
  <si>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</si>
  <si>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</si>
  <si>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</si>
  <si>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</si>
  <si>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</si>
  <si>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</si>
  <si>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</si>
  <si>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</si>
  <si>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</si>
  <si>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</si>
  <si>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</si>
  <si>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</si>
  <si>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</si>
  <si>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</si>
  <si>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</si>
  <si>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</si>
  <si>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</si>
  <si>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</si>
  <si>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</si>
  <si>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</si>
  <si>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</si>
  <si>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</si>
  <si>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</si>
  <si>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</si>
  <si>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</si>
  <si>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</si>
  <si>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</si>
  <si>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</si>
  <si>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</si>
  <si>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</si>
  <si>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</si>
  <si>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</si>
  <si>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</si>
  <si>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</si>
  <si>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</si>
  <si>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</si>
  <si>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</si>
  <si>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</si>
  <si>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</si>
  <si>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</si>
  <si>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</si>
  <si>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</si>
  <si>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</si>
  <si>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</si>
  <si>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</si>
  <si>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</si>
  <si>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</si>
  <si>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</si>
  <si>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</si>
  <si>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</si>
  <si>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</si>
  <si>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</si>
  <si>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</si>
  <si>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</si>
  <si>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</si>
  <si>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</si>
  <si>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</si>
  <si>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</si>
  <si>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</si>
  <si>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</si>
  <si>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</si>
  <si>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</si>
  <si>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</si>
  <si>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</si>
  <si>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</si>
  <si>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</si>
  <si>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</si>
  <si>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</si>
  <si>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</si>
  <si>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</si>
  <si>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</si>
  <si>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</si>
  <si>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</si>
  <si>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</si>
  <si>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</si>
  <si>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</si>
  <si>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</si>
  <si>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</si>
  <si>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</si>
  <si>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</si>
  <si>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</si>
  <si>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</si>
  <si>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</si>
  <si>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</si>
  <si>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</si>
  <si>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</si>
  <si>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</si>
  <si>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</si>
  <si>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</si>
  <si>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</si>
  <si>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</si>
  <si>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</si>
  <si>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</si>
  <si>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</si>
  <si>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</si>
  <si>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</si>
  <si>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</si>
  <si>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</si>
  <si>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</si>
  <si>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</si>
  <si>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</si>
  <si>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</si>
  <si>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</si>
  <si>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</si>
  <si>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</si>
  <si>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</si>
  <si>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</si>
  <si>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</si>
  <si>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</si>
  <si>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</si>
  <si>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</si>
  <si>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</si>
  <si>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</si>
  <si>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</si>
  <si>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</si>
  <si>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</si>
  <si>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</si>
  <si>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</si>
  <si>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</si>
  <si>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</si>
  <si>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</si>
  <si>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</si>
  <si>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</si>
  <si>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</si>
  <si>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</si>
  <si>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</si>
  <si>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</si>
  <si>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</si>
  <si>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</si>
  <si>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</si>
  <si>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</si>
  <si>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</si>
  <si>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</si>
  <si>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</si>
  <si>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</si>
  <si>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</si>
  <si>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</si>
  <si>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</si>
  <si>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</si>
  <si>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</si>
  <si>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</si>
  <si>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</si>
  <si>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</si>
  <si>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</si>
  <si>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</si>
  <si>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</si>
  <si>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</si>
  <si>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</si>
  <si>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</si>
  <si>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</si>
  <si>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</si>
  <si>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</si>
  <si>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</si>
  <si>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</si>
  <si>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</si>
  <si>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</si>
  <si>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</si>
  <si>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</si>
  <si>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</si>
  <si>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</si>
  <si>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</si>
  <si>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</si>
  <si>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</si>
  <si>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</si>
  <si>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</si>
  <si>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</si>
  <si>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</si>
  <si>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</si>
  <si>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</si>
  <si>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</si>
  <si>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</si>
  <si>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</si>
  <si>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</si>
  <si>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</si>
  <si>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</si>
  <si>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</si>
  <si>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</si>
  <si>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</si>
  <si>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</si>
  <si>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</si>
  <si>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</si>
  <si>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</si>
  <si>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</si>
  <si>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</si>
  <si>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</si>
  <si>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</si>
  <si>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</si>
  <si>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</si>
  <si>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</si>
  <si>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</si>
  <si>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</si>
  <si>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</si>
  <si>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</si>
  <si>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</si>
  <si>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</si>
  <si>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</si>
  <si>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</si>
  <si>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</si>
  <si>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</si>
  <si>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</si>
  <si>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</si>
  <si>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</si>
  <si>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</si>
  <si>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</si>
  <si>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</si>
  <si>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</si>
  <si>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</si>
  <si>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</si>
  <si>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</si>
  <si>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</si>
  <si>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</si>
  <si>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</si>
  <si>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</si>
  <si>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</si>
  <si>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</si>
  <si>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</si>
  <si>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</si>
  <si>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</si>
  <si>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</si>
  <si>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</si>
  <si>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</si>
  <si>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</si>
  <si>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</si>
  <si>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</si>
  <si>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</si>
  <si>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</si>
  <si>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</si>
  <si>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</si>
  <si>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</si>
  <si>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</si>
  <si>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</si>
  <si>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</si>
  <si>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</si>
  <si>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</si>
  <si>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</si>
  <si>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</si>
  <si>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</si>
  <si>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</si>
  <si>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</si>
  <si>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</si>
  <si>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</si>
  <si>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</si>
  <si>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</si>
  <si>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</si>
  <si>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</si>
  <si>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</si>
  <si>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</si>
  <si>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</si>
  <si>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</si>
  <si>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</si>
  <si>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</si>
  <si>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</si>
  <si>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</si>
  <si>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</si>
  <si>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</si>
  <si>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</si>
  <si>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</si>
  <si>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</si>
  <si>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</si>
  <si>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</si>
  <si>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</si>
  <si>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</si>
  <si>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</si>
  <si>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</si>
  <si>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</si>
  <si>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</si>
  <si>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</si>
  <si>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</si>
  <si>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</si>
  <si>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</si>
  <si>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</si>
  <si>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</si>
  <si>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</si>
  <si>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</si>
  <si>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</si>
  <si>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</si>
  <si>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</si>
  <si>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</si>
  <si>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</si>
  <si>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</si>
  <si>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</si>
  <si>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</si>
  <si>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</si>
  <si>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</si>
  <si>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</si>
  <si>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</si>
  <si>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</si>
  <si>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</si>
  <si>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</si>
  <si>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</si>
  <si>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</si>
  <si>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</si>
  <si>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</si>
  <si>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</si>
  <si>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</si>
  <si>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</si>
  <si>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</si>
  <si>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</si>
  <si>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</si>
  <si>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</si>
  <si>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</si>
  <si>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</si>
  <si>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</si>
  <si>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</si>
  <si>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</si>
  <si>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</si>
  <si>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</si>
  <si>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</si>
  <si>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</si>
  <si>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</si>
  <si>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</si>
  <si>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</si>
  <si>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</si>
  <si>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</si>
  <si>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</si>
  <si>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</si>
  <si>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</si>
  <si>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</si>
  <si>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</si>
  <si>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</si>
  <si>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</si>
  <si>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</si>
  <si>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</si>
  <si>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</si>
  <si>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</si>
  <si>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</si>
  <si>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</si>
  <si>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</si>
  <si>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</si>
  <si>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</si>
  <si>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</si>
  <si>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</si>
  <si>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</si>
  <si>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</si>
  <si>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</si>
  <si>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</si>
  <si>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</si>
  <si>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</si>
  <si>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</si>
  <si>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</si>
  <si>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</si>
  <si>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</si>
  <si>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</si>
  <si>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</si>
  <si>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</si>
  <si>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</si>
  <si>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</si>
  <si>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</si>
  <si>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</si>
  <si>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</si>
  <si>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</si>
  <si>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</si>
  <si>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</si>
  <si>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</si>
  <si>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</si>
  <si>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</si>
  <si>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</si>
  <si>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</si>
  <si>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</si>
  <si>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</si>
  <si>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</si>
  <si>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</si>
  <si>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</si>
  <si>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</si>
  <si>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</si>
  <si>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</si>
  <si>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</si>
  <si>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</si>
  <si>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</si>
  <si>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</si>
  <si>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</si>
  <si>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</si>
  <si>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</si>
  <si>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</si>
  <si>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</si>
  <si>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</si>
  <si>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</si>
  <si>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</si>
  <si>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</si>
  <si>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</si>
  <si>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</si>
  <si>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</si>
  <si>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</si>
  <si>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</si>
  <si>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</si>
  <si>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</si>
  <si>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</si>
  <si>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</si>
  <si>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</si>
  <si>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</si>
  <si>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</si>
  <si>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</si>
  <si>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</si>
  <si>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</si>
  <si>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</si>
  <si>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</si>
  <si>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</si>
  <si>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</si>
  <si>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</si>
  <si>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</si>
  <si>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</si>
  <si>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</si>
  <si>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</si>
  <si>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</si>
  <si>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</si>
  <si>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</si>
  <si>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</si>
  <si>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</si>
  <si>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</si>
  <si>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</si>
  <si>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</si>
  <si>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</si>
  <si>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</si>
  <si>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</si>
  <si>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</si>
  <si>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</si>
  <si>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</si>
  <si>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</si>
  <si>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</si>
  <si>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</si>
  <si>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</si>
  <si>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</si>
  <si>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</si>
  <si>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</si>
  <si>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</si>
  <si>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</si>
  <si>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</si>
  <si>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</si>
  <si>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</si>
  <si>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</si>
  <si>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</si>
  <si>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</si>
  <si>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</si>
  <si>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</si>
  <si>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</si>
  <si>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</si>
  <si>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</si>
  <si>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</si>
  <si>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</si>
  <si>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</si>
  <si>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</si>
  <si>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</si>
  <si>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</si>
  <si>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</si>
  <si>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</si>
  <si>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</si>
  <si>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</si>
  <si>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</si>
  <si>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</si>
  <si>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</si>
  <si>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</si>
  <si>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</si>
  <si>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</si>
  <si>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</si>
  <si>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</si>
  <si>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</si>
  <si>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</si>
  <si>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</si>
  <si>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</si>
  <si>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</si>
  <si>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</si>
  <si>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</si>
  <si>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</si>
  <si>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</si>
  <si>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</si>
  <si>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</si>
  <si>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</si>
  <si>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</si>
  <si>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</si>
  <si>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</si>
  <si>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</si>
  <si>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</si>
  <si>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</si>
  <si>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</si>
  <si>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</si>
  <si>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</si>
  <si>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</si>
  <si>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</si>
  <si>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</si>
  <si>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</si>
  <si>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</si>
  <si>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</si>
  <si>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</si>
  <si>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</si>
  <si>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</si>
  <si>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</si>
  <si>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</si>
  <si>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</si>
  <si>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</si>
  <si>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</si>
  <si>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</si>
  <si>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</si>
  <si>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</si>
  <si>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</si>
  <si>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</si>
  <si>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</si>
  <si>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</si>
  <si>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</si>
  <si>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</si>
  <si>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</si>
  <si>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</si>
  <si>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</si>
  <si>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</si>
  <si>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</si>
  <si>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</si>
  <si>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</si>
  <si>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</si>
  <si>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</si>
  <si>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</si>
  <si>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</si>
  <si>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</si>
  <si>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</si>
  <si>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</si>
  <si>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</si>
  <si>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</si>
  <si>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</si>
  <si>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</si>
  <si>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</si>
  <si>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</si>
  <si>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</si>
  <si>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</si>
  <si>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</si>
  <si>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</si>
  <si>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</si>
  <si>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</si>
  <si>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</si>
  <si>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</si>
  <si>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</si>
  <si>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</si>
  <si>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</si>
  <si>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</si>
  <si>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</si>
  <si>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</si>
  <si>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</si>
  <si>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</si>
  <si>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</si>
  <si>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</si>
  <si>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</si>
  <si>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</si>
  <si>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</si>
  <si>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</si>
  <si>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</si>
  <si>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</si>
  <si>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</si>
  <si>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</si>
  <si>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</si>
  <si>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</si>
  <si>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</si>
  <si>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</si>
  <si>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</si>
  <si>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</si>
  <si>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</si>
  <si>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</si>
  <si>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</si>
  <si>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</si>
  <si>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</si>
  <si>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</si>
  <si>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</si>
  <si>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</si>
  <si>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</si>
  <si>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</si>
  <si>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</si>
  <si>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</si>
  <si>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</si>
  <si>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</si>
  <si>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</si>
  <si>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</si>
  <si>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</si>
  <si>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</si>
  <si>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</si>
  <si>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</si>
  <si>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</si>
  <si>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</si>
  <si>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</si>
  <si>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</si>
  <si>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</si>
  <si>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</si>
  <si>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</si>
  <si>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</si>
  <si>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</si>
  <si>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</si>
  <si>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</si>
  <si>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</si>
  <si>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</si>
  <si>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</si>
  <si>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</si>
  <si>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</si>
  <si>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</si>
  <si>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</si>
  <si>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</si>
  <si>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</si>
  <si>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</si>
  <si>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</si>
  <si>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</si>
  <si>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</si>
  <si>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</si>
  <si>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</si>
  <si>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</si>
  <si>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</si>
  <si>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</si>
  <si>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</si>
  <si>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</si>
  <si>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</si>
  <si>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</si>
  <si>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</si>
  <si>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</si>
  <si>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</si>
  <si>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</si>
  <si>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</si>
  <si>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</si>
  <si>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</si>
  <si>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</si>
  <si>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</si>
  <si>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</si>
  <si>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</si>
  <si>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</si>
  <si>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</si>
  <si>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</si>
  <si>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</si>
  <si>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</si>
  <si>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</si>
  <si>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</si>
  <si>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</si>
  <si>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</si>
  <si>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</si>
  <si>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</si>
  <si>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</si>
  <si>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</si>
  <si>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</si>
  <si>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</si>
  <si>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</si>
  <si>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</si>
  <si>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</si>
  <si>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</si>
  <si>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</si>
  <si>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</si>
  <si>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</si>
  <si>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</si>
  <si>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</si>
  <si>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</si>
  <si>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</si>
  <si>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</si>
  <si>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</si>
  <si>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</si>
  <si>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</si>
  <si>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</si>
  <si>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</si>
  <si>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</si>
  <si>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</si>
  <si>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</si>
  <si>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</si>
  <si>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</si>
  <si>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</si>
  <si>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</si>
  <si>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</si>
  <si>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</si>
  <si>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</si>
  <si>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</si>
  <si>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</si>
  <si>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</si>
  <si>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</si>
  <si>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</si>
  <si>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</si>
  <si>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</si>
  <si>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</si>
  <si>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</si>
  <si>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</si>
  <si>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</si>
  <si>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</si>
  <si>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</si>
  <si>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</si>
  <si>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</si>
  <si>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</si>
  <si>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</si>
  <si>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</si>
  <si>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</si>
  <si>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</si>
  <si>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</si>
  <si>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</si>
  <si>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</si>
  <si>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</si>
  <si>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</si>
  <si>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</si>
  <si>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</si>
  <si>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</si>
  <si>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</si>
  <si>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</si>
  <si>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</si>
  <si>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</si>
  <si>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</si>
  <si>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</si>
  <si>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</si>
  <si>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</si>
  <si>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</si>
  <si>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</si>
  <si>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</si>
  <si>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</si>
  <si>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</si>
  <si>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</si>
  <si>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</si>
  <si>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</si>
  <si>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</si>
  <si>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</si>
  <si>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</si>
  <si>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</si>
  <si>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</si>
  <si>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</si>
  <si>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</si>
  <si>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</si>
  <si>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</si>
  <si>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</si>
  <si>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</si>
  <si>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</si>
  <si>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</si>
  <si>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</si>
  <si>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</si>
  <si>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</si>
  <si>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</si>
  <si>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</si>
  <si>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</si>
  <si>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</si>
  <si>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</si>
  <si>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</si>
  <si>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</si>
  <si>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</si>
  <si>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</si>
  <si>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</si>
  <si>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</si>
  <si>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</si>
  <si>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</si>
  <si>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</si>
  <si>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</si>
  <si>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</si>
  <si>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</si>
  <si>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</si>
  <si>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</si>
  <si>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</si>
  <si>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</si>
  <si>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</si>
  <si>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</si>
  <si>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</si>
  <si>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</si>
  <si>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</si>
  <si>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</si>
  <si>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</si>
  <si>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</si>
  <si>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</si>
  <si>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</si>
  <si>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</si>
  <si>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</si>
  <si>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</si>
  <si>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</si>
  <si>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</si>
  <si>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</si>
  <si>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</si>
  <si>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</si>
  <si>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</si>
  <si>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</si>
  <si>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</si>
  <si>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</si>
  <si>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</si>
  <si>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</si>
  <si>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</si>
  <si>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</si>
  <si>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</si>
  <si>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</si>
  <si>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</si>
  <si>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</si>
  <si>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</si>
  <si>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</si>
  <si>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</si>
  <si>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</si>
  <si>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</si>
  <si>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</si>
  <si>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</si>
  <si>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</si>
  <si>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</si>
  <si>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</si>
  <si>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</si>
  <si>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</si>
  <si>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</si>
  <si>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</si>
  <si>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</si>
  <si>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</si>
  <si>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</si>
  <si>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</si>
  <si>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</si>
  <si>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</si>
  <si>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</si>
  <si>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</si>
  <si>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</si>
  <si>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</si>
  <si>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</si>
  <si>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</si>
  <si>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</si>
  <si>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</si>
  <si>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</si>
  <si>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</si>
  <si>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</si>
  <si>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</si>
  <si>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</si>
  <si>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</si>
  <si>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</si>
  <si>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</si>
  <si>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</si>
  <si>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</si>
  <si>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</si>
  <si>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</si>
  <si>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</si>
  <si>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</si>
  <si>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</si>
  <si>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</si>
  <si>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</si>
  <si>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</si>
  <si>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</si>
  <si>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</si>
  <si>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</si>
  <si>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</si>
  <si>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</si>
  <si>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</si>
  <si>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</si>
  <si>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</si>
  <si>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</si>
  <si>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</si>
  <si>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</si>
  <si>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</si>
  <si>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</si>
  <si>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</si>
  <si>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</si>
  <si>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</si>
  <si>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</si>
  <si>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</si>
  <si>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</si>
  <si>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</si>
  <si>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</si>
  <si>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</si>
  <si>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</si>
  <si>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</si>
  <si>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</si>
  <si>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</si>
  <si>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</si>
  <si>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</si>
  <si>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</si>
  <si>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</si>
  <si>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</si>
  <si>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</si>
  <si>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</si>
  <si>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</si>
  <si>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</si>
  <si>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</si>
  <si>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</si>
  <si>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</si>
  <si>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</si>
  <si>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</si>
  <si>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</si>
  <si>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</si>
  <si>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</si>
  <si>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</si>
  <si>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</si>
  <si>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</si>
  <si>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</si>
  <si>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</si>
  <si>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</si>
  <si>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</si>
  <si>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</si>
  <si>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</si>
  <si>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</si>
  <si>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</si>
  <si>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</si>
  <si>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</si>
  <si>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</si>
  <si>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</si>
  <si>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</si>
  <si>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</si>
  <si>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</si>
  <si>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</si>
  <si>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</si>
  <si>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</si>
  <si>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</si>
  <si>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</si>
  <si>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</si>
  <si>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</si>
  <si>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</si>
  <si>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</si>
  <si>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</si>
  <si>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</si>
  <si>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</si>
  <si>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</si>
  <si>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</si>
  <si>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</si>
  <si>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</si>
  <si>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</si>
  <si>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</si>
  <si>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</si>
  <si>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</si>
  <si>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</si>
  <si>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</si>
  <si>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</si>
  <si>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</si>
  <si>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</si>
  <si>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</si>
  <si>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</si>
  <si>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</si>
  <si>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</si>
  <si>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</si>
  <si>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</si>
  <si>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</si>
  <si>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</si>
  <si>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</si>
  <si>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</si>
  <si>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</si>
  <si>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</si>
  <si>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</si>
  <si>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</si>
  <si>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</si>
  <si>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</si>
  <si>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</si>
  <si>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</si>
  <si>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</si>
  <si>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</si>
  <si>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</si>
  <si>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</si>
  <si>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</si>
  <si>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</si>
  <si>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</si>
  <si>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</si>
  <si>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</si>
  <si>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</si>
  <si>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</si>
  <si>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</si>
  <si>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</si>
  <si>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</si>
  <si>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</si>
  <si>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</si>
  <si>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</si>
  <si>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</si>
  <si>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</si>
  <si>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</si>
  <si>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</si>
  <si>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</si>
  <si>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</si>
  <si>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</si>
  <si>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</si>
  <si>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</si>
  <si>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</si>
  <si>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</si>
  <si>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</si>
  <si>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</si>
  <si>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</si>
  <si>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</si>
  <si>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</si>
  <si>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</si>
  <si>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</si>
  <si>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</si>
  <si>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</si>
  <si>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</si>
  <si>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</si>
  <si>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</si>
  <si>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</si>
  <si>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</si>
  <si>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</si>
  <si>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</si>
  <si>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</si>
  <si>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</si>
  <si>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</si>
  <si>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</si>
  <si>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</si>
  <si>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</si>
  <si>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</si>
  <si>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</si>
  <si>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</si>
  <si>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</si>
  <si>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</si>
  <si>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</si>
  <si>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</si>
  <si>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</si>
  <si>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</si>
  <si>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</si>
  <si>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</si>
  <si>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</si>
  <si>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</si>
  <si>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</si>
  <si>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</si>
  <si>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</si>
  <si>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</si>
  <si>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</si>
  <si>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</si>
  <si>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</si>
  <si>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</si>
  <si>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</si>
  <si>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</si>
  <si>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</si>
  <si>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</si>
  <si>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</si>
  <si>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</si>
  <si>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</si>
  <si>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</si>
  <si>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</si>
  <si>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</si>
  <si>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</si>
  <si>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</si>
  <si>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</si>
  <si>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</si>
  <si>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</si>
  <si>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</si>
  <si>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</si>
  <si>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</si>
  <si>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</si>
  <si>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</si>
  <si>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</si>
  <si>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</si>
  <si>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</si>
  <si>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</si>
  <si>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</si>
  <si>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</si>
  <si>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</si>
  <si>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</si>
  <si>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</si>
  <si>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</si>
  <si>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</si>
  <si>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</si>
  <si>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</si>
  <si>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</si>
  <si>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</si>
  <si>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</si>
  <si>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</si>
  <si>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</si>
  <si>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</si>
  <si>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</si>
  <si>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</si>
  <si>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</si>
  <si>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</si>
  <si>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</si>
  <si>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</si>
  <si>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</si>
  <si>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</si>
  <si>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</si>
  <si>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</si>
  <si>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</si>
  <si>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</si>
  <si>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</si>
  <si>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</si>
  <si>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</si>
  <si>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</si>
  <si>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</si>
  <si>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</si>
  <si>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</si>
  <si>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</si>
  <si>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</si>
  <si>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</si>
  <si>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</si>
  <si>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</si>
  <si>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</si>
  <si>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</si>
  <si>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</si>
  <si>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</si>
  <si>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</si>
  <si>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</si>
  <si>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</si>
  <si>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</si>
  <si>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</si>
  <si>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</si>
  <si>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</si>
  <si>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</si>
  <si>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</si>
  <si>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</si>
  <si>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</si>
  <si>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</si>
  <si>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</si>
  <si>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</si>
  <si>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</si>
  <si>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</si>
  <si>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</si>
  <si>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</si>
  <si>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</si>
  <si>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</si>
  <si>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</si>
  <si>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</si>
  <si>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</si>
  <si>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</si>
  <si>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</si>
  <si>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</si>
  <si>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</si>
  <si>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</si>
  <si>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</si>
  <si>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</si>
  <si>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</si>
  <si>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</si>
  <si>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</si>
  <si>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</si>
  <si>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</si>
  <si>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</si>
  <si>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</si>
  <si>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</si>
  <si>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</si>
  <si>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</si>
  <si>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</si>
  <si>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</si>
  <si>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</si>
  <si>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</si>
  <si>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</si>
  <si>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</si>
  <si>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</si>
  <si>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</si>
  <si>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</si>
  <si>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</si>
  <si>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</si>
  <si>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</si>
  <si>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</si>
  <si>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</si>
  <si>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</si>
  <si>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</si>
  <si>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</si>
  <si>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</si>
  <si>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</si>
  <si>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</si>
  <si>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</si>
  <si>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</si>
  <si>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</si>
  <si>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</si>
  <si>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</si>
  <si>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</si>
  <si>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</si>
  <si>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</si>
  <si>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</si>
  <si>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</si>
  <si>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</si>
  <si>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</si>
  <si>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</si>
  <si>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</si>
  <si>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</si>
  <si>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</si>
  <si>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</si>
  <si>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</si>
  <si>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</si>
  <si>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</si>
  <si>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</si>
  <si>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</si>
  <si>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</si>
  <si>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</si>
  <si>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</si>
  <si>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</si>
  <si>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</si>
  <si>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</si>
  <si>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</si>
  <si>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</si>
  <si>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</si>
  <si>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</si>
  <si>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</si>
  <si>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</si>
  <si>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</si>
  <si>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</si>
  <si>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</si>
  <si>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</si>
  <si>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</si>
  <si>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</si>
  <si>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</si>
  <si>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</si>
  <si>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</si>
  <si>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</si>
  <si>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</si>
  <si>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</si>
  <si>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</si>
  <si>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</si>
  <si>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</si>
  <si>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</si>
  <si>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</si>
  <si>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</si>
  <si>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</si>
  <si>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</si>
  <si>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</si>
  <si>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</si>
  <si>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</si>
  <si>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</si>
  <si>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</si>
  <si>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</si>
  <si>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</si>
  <si>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</si>
  <si>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</si>
  <si>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</si>
  <si>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</si>
  <si>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</si>
  <si>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</si>
  <si>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</si>
  <si>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</si>
  <si>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</si>
  <si>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</si>
  <si>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</si>
  <si>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</si>
  <si>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</si>
  <si>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</si>
  <si>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</si>
  <si>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</si>
  <si>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</si>
  <si>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</si>
  <si>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</si>
  <si>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</si>
  <si>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</si>
  <si>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</si>
  <si>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</si>
  <si>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</si>
  <si>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</si>
  <si>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</si>
  <si>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</si>
  <si>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</si>
  <si>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</si>
  <si>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</si>
  <si>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</si>
  <si>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</si>
  <si>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</si>
  <si>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</si>
  <si>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</si>
  <si>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</si>
  <si>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</si>
  <si>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</si>
  <si>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</si>
  <si>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</si>
  <si>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</si>
  <si>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</si>
  <si>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</si>
  <si>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</si>
  <si>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</si>
  <si>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</si>
  <si>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</si>
  <si>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</si>
  <si>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</si>
  <si>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</si>
  <si>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</si>
  <si>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</si>
  <si>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</si>
  <si>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</si>
  <si>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</si>
  <si>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</si>
  <si>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</si>
  <si>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</si>
  <si>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</si>
  <si>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</si>
  <si>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</si>
  <si>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</si>
  <si>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</si>
  <si>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</si>
  <si>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</si>
  <si>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</si>
  <si>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</si>
  <si>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</si>
  <si>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</si>
  <si>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</si>
  <si>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</si>
  <si>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</si>
  <si>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</si>
  <si>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</si>
  <si>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</si>
  <si>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</si>
  <si>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</si>
  <si>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</si>
  <si>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</si>
  <si>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</si>
  <si>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</si>
  <si>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</si>
  <si>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</si>
  <si>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</si>
  <si>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</si>
  <si>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</si>
  <si>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</si>
  <si>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</si>
  <si>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</si>
  <si>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</si>
  <si>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</si>
  <si>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</si>
  <si>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</si>
  <si>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</si>
  <si>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</si>
  <si>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</si>
  <si>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</si>
  <si>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</si>
  <si>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</si>
  <si>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</si>
  <si>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</si>
  <si>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</si>
  <si>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</si>
  <si>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</si>
  <si>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</si>
  <si>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</si>
  <si>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</si>
  <si>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</si>
  <si>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</si>
  <si>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</si>
  <si>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</si>
  <si>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</si>
  <si>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</si>
  <si>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</si>
  <si>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</si>
  <si>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</si>
  <si>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</si>
  <si>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</si>
  <si>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</si>
  <si>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</si>
  <si>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</si>
  <si>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</si>
  <si>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</si>
  <si>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</si>
  <si>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</si>
  <si>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</si>
  <si>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</si>
  <si>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</si>
  <si>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</si>
  <si>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</si>
  <si>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</si>
  <si>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</si>
  <si>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</si>
  <si>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</si>
  <si>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</si>
  <si>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</si>
  <si>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</si>
  <si>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</si>
  <si>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</si>
  <si>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</si>
  <si>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</si>
  <si>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</si>
  <si>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</si>
  <si>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</si>
  <si>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</si>
  <si>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</si>
  <si>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</si>
  <si>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</si>
  <si>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</si>
  <si>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</si>
  <si>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</si>
  <si>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</si>
  <si>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</si>
  <si>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</si>
  <si>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</si>
  <si>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</si>
  <si>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</si>
  <si>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</si>
  <si>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</si>
  <si>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</si>
  <si>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</si>
  <si>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</si>
  <si>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</si>
  <si>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</si>
  <si>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</si>
  <si>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</si>
  <si>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</si>
  <si>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</si>
  <si>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</si>
  <si>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</si>
  <si>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</si>
  <si>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</si>
  <si>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</si>
  <si>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</si>
  <si>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</si>
  <si>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</si>
  <si>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</si>
  <si>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</si>
  <si>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</si>
  <si>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</si>
  <si>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</si>
  <si>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</si>
  <si>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</si>
  <si>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</si>
  <si>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</si>
  <si>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</si>
  <si>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</si>
  <si>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</si>
  <si>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</si>
  <si>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</si>
  <si>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</si>
  <si>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</si>
  <si>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</si>
  <si>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</si>
  <si>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</si>
  <si>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</si>
  <si>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</si>
  <si>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</si>
  <si>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</si>
  <si>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</si>
  <si>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</si>
  <si>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</si>
  <si>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</si>
  <si>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</si>
  <si>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</si>
  <si>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</si>
  <si>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</si>
  <si>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</si>
  <si>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</si>
  <si>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</si>
  <si>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</si>
  <si>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</si>
  <si>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</si>
  <si>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</si>
  <si>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</si>
  <si>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</si>
  <si>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</si>
  <si>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</si>
  <si>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</si>
  <si>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</si>
  <si>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</si>
  <si>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</si>
  <si>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</si>
  <si>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</si>
  <si>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</si>
  <si>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</si>
  <si>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</si>
  <si>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</si>
  <si>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</si>
  <si>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</si>
  <si>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</si>
  <si>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</si>
  <si>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</si>
  <si>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</si>
  <si>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</si>
  <si>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</si>
  <si>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</si>
  <si>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</si>
  <si>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</si>
  <si>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</si>
  <si>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</si>
  <si>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</si>
  <si>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</si>
  <si>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</si>
  <si>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</si>
  <si>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</si>
  <si>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</si>
  <si>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</si>
  <si>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</si>
  <si>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</si>
  <si>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</si>
  <si>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</si>
  <si>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</si>
  <si>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</si>
  <si>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</si>
  <si>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</si>
  <si>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</si>
  <si>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</si>
  <si>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</si>
  <si>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</si>
  <si>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</si>
  <si>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</si>
  <si>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</si>
  <si>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</si>
  <si>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</si>
  <si>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</si>
  <si>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</si>
  <si>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</si>
  <si>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</si>
  <si>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</si>
  <si>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</si>
  <si>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</si>
  <si>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</si>
  <si>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</si>
  <si>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</si>
  <si>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</si>
  <si>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</si>
  <si>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</si>
  <si>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</si>
  <si>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</si>
  <si>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</si>
  <si>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</si>
  <si>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</si>
  <si>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</si>
  <si>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</si>
  <si>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</si>
  <si>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</si>
  <si>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</si>
  <si>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</si>
  <si>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</si>
  <si>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</si>
  <si>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</si>
  <si>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</si>
  <si>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</si>
  <si>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</si>
  <si>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</si>
  <si>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</si>
  <si>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</si>
  <si>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</si>
  <si>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</si>
  <si>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</si>
  <si>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</si>
  <si>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</si>
  <si>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</si>
  <si>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</si>
  <si>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</si>
  <si>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</si>
  <si>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</si>
  <si>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</si>
  <si>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</si>
  <si>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</si>
  <si>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</si>
  <si>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</si>
  <si>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</si>
  <si>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</si>
  <si>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</si>
  <si>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</si>
  <si>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</si>
  <si>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</si>
  <si>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</si>
  <si>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</si>
  <si>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</si>
  <si>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</si>
  <si>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</si>
  <si>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</si>
  <si>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</si>
  <si>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</si>
  <si>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</si>
  <si>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</si>
  <si>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</si>
  <si>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</si>
  <si>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</si>
  <si>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</si>
  <si>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</si>
  <si>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</si>
  <si>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</si>
  <si>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</si>
  <si>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</si>
  <si>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</si>
  <si>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</si>
  <si>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</si>
  <si>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</si>
  <si>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</si>
  <si>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</si>
  <si>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</si>
  <si>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</si>
  <si>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</si>
  <si>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</si>
  <si>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</si>
  <si>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</si>
  <si>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</si>
  <si>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</si>
  <si>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</si>
  <si>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</si>
  <si>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</si>
  <si>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</si>
  <si>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</si>
  <si>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</si>
  <si>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</si>
  <si>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</si>
  <si>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</si>
  <si>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</si>
  <si>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</si>
  <si>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</si>
  <si>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</si>
  <si>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</si>
  <si>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</si>
  <si>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</si>
  <si>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</si>
  <si>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</si>
  <si>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</si>
  <si>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</si>
  <si>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</si>
  <si>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</si>
  <si>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</si>
  <si>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</si>
  <si>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</si>
  <si>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</si>
  <si>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</si>
  <si>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</si>
  <si>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</si>
  <si>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</si>
  <si>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</si>
  <si>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</si>
  <si>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</si>
  <si>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</si>
  <si>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</si>
  <si>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</si>
  <si>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</si>
  <si>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</si>
  <si>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</si>
  <si>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</si>
  <si>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</si>
  <si>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</si>
  <si>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</si>
  <si>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</si>
  <si>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</si>
  <si>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</si>
  <si>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</si>
  <si>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</si>
  <si>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</si>
  <si>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</si>
  <si>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</si>
  <si>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</si>
  <si>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</si>
  <si>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</si>
  <si>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</si>
  <si>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</si>
  <si>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</si>
  <si>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</si>
  <si>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</si>
  <si>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</si>
  <si>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</si>
  <si>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</si>
  <si>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</si>
  <si>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</si>
  <si>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</si>
  <si>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</si>
  <si>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</si>
  <si>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</si>
  <si>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</si>
  <si>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</si>
  <si>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</si>
  <si>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</si>
  <si>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</si>
  <si>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</si>
  <si>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</si>
  <si>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</si>
  <si>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</si>
  <si>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</si>
  <si>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</si>
  <si>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</si>
  <si>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</si>
  <si>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</si>
  <si>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</si>
  <si>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</si>
  <si>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</si>
  <si>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</si>
  <si>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</si>
  <si>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</si>
  <si>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</si>
  <si>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</si>
  <si>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</si>
  <si>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</si>
  <si>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</si>
  <si>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</si>
  <si>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</si>
  <si>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</si>
  <si>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</si>
  <si>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</si>
  <si>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</si>
  <si>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</si>
  <si>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</si>
  <si>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</si>
  <si>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</si>
  <si>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</si>
  <si>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</si>
  <si>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</si>
  <si>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</si>
  <si>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</si>
  <si>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</si>
  <si>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</si>
  <si>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</si>
  <si>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</si>
  <si>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</si>
  <si>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</si>
  <si>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</si>
  <si>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</si>
  <si>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</si>
  <si>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</si>
  <si>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</si>
  <si>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</si>
  <si>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</si>
  <si>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</si>
  <si>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</si>
  <si>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</si>
  <si>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</si>
  <si>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</si>
  <si>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</si>
  <si>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</si>
  <si>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</si>
  <si>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</si>
  <si>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</si>
  <si>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</si>
  <si>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</si>
  <si>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</si>
  <si>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</si>
  <si>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</si>
  <si>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</si>
  <si>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</si>
  <si>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</si>
  <si>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</si>
  <si>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</si>
  <si>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</si>
  <si>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</si>
  <si>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</si>
  <si>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</si>
  <si>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</si>
  <si>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</si>
  <si>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</si>
  <si>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</si>
  <si>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</si>
  <si>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</si>
  <si>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</si>
  <si>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</si>
  <si>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</si>
  <si>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</si>
  <si>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</si>
  <si>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</si>
  <si>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</si>
  <si>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</si>
  <si>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</si>
  <si>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</si>
  <si>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</si>
  <si>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</si>
  <si>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</si>
  <si>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</si>
  <si>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</si>
  <si>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</si>
  <si>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</si>
  <si>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</si>
  <si>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</si>
  <si>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</si>
  <si>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</si>
  <si>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</si>
  <si>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</si>
  <si>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</si>
  <si>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</si>
  <si>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</si>
  <si>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</si>
  <si>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</si>
  <si>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</si>
  <si>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</si>
  <si>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</si>
  <si>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</si>
  <si>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</si>
  <si>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</si>
  <si>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</si>
  <si>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</si>
  <si>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</si>
  <si>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</si>
  <si>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</si>
  <si>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</si>
  <si>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</si>
  <si>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</si>
  <si>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</si>
  <si>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</si>
  <si>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</si>
  <si>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</si>
  <si>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</si>
  <si>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</si>
  <si>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</si>
  <si>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</si>
  <si>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</si>
  <si>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</si>
  <si>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</si>
  <si>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</si>
  <si>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</si>
  <si>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</si>
  <si>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</si>
  <si>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</si>
  <si>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</si>
  <si>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</si>
  <si>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</si>
  <si>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</si>
  <si>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</si>
  <si>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</si>
  <si>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</si>
  <si>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</si>
  <si>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</si>
  <si>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</si>
  <si>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</si>
  <si>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</si>
  <si>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</si>
  <si>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</si>
  <si>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</si>
  <si>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</si>
  <si>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</si>
  <si>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</si>
  <si>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</si>
  <si>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</si>
  <si>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</si>
  <si>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</si>
  <si>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</si>
  <si>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</si>
  <si>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</si>
  <si>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</si>
  <si>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</si>
  <si>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</si>
  <si>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</si>
  <si>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</si>
  <si>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</si>
  <si>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</si>
  <si>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</si>
  <si>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</si>
  <si>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</si>
  <si>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</si>
  <si>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</si>
  <si>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</si>
  <si>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</si>
  <si>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</si>
  <si>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</si>
  <si>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</si>
  <si>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</si>
  <si>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</si>
  <si>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</si>
  <si>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</si>
  <si>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</si>
  <si>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</si>
  <si>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</si>
  <si>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</si>
  <si>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</si>
  <si>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</si>
  <si>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</si>
  <si>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</si>
  <si>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</si>
  <si>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</si>
  <si>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</si>
  <si>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</si>
  <si>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</si>
  <si>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</si>
  <si>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</si>
  <si>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</si>
  <si>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</si>
  <si>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</si>
  <si>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</si>
  <si>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</si>
  <si>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</si>
  <si>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</si>
  <si>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</si>
  <si>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</si>
  <si>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</si>
  <si>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</si>
  <si>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</si>
  <si>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</si>
  <si>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</si>
  <si>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</si>
  <si>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</si>
  <si>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</si>
  <si>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</si>
  <si>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</si>
  <si>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</si>
  <si>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</si>
  <si>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</si>
  <si>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</si>
  <si>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</si>
  <si>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</si>
  <si>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</si>
  <si>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</si>
  <si>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</si>
  <si>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</si>
  <si>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</si>
  <si>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</si>
  <si>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</si>
  <si>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</si>
  <si>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</si>
  <si>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</si>
  <si>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</si>
  <si>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</si>
  <si>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</si>
  <si>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</si>
  <si>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</si>
  <si>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</si>
  <si>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</si>
  <si>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</si>
  <si>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</si>
  <si>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</si>
  <si>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</si>
  <si>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</si>
  <si>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</si>
  <si>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</si>
  <si>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</si>
  <si>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</si>
  <si>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</si>
  <si>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</si>
  <si>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</si>
  <si>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</si>
  <si>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</si>
  <si>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</si>
  <si>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</si>
  <si>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</si>
  <si>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</si>
  <si>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</si>
  <si>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</si>
  <si>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</si>
  <si>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</si>
  <si>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</si>
  <si>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</si>
  <si>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</si>
  <si>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</si>
  <si>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</si>
  <si>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</si>
  <si>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</si>
  <si>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</si>
  <si>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</si>
  <si>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</si>
  <si>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</si>
  <si>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</si>
  <si>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</si>
  <si>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</si>
  <si>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</si>
  <si>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</si>
  <si>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</si>
  <si>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</si>
  <si>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</si>
  <si>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</si>
  <si>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</si>
  <si>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</si>
  <si>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</si>
  <si>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</si>
  <si>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</si>
  <si>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</si>
  <si>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</si>
  <si>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</si>
  <si>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</si>
  <si>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</si>
  <si>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</si>
  <si>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</si>
  <si>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</si>
  <si>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</si>
  <si>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</si>
  <si>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</si>
  <si>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</si>
  <si>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</si>
  <si>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</si>
  <si>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</si>
  <si>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</si>
  <si>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</si>
  <si>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</si>
  <si>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</si>
  <si>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</si>
  <si>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</si>
  <si>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</si>
  <si>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</si>
  <si>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</si>
  <si>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</si>
  <si>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</si>
  <si>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</si>
  <si>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</si>
  <si>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</si>
  <si>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</si>
  <si>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</si>
  <si>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</si>
  <si>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</si>
  <si>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</si>
  <si>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</si>
  <si>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</si>
  <si>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</si>
  <si>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</si>
  <si>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</si>
  <si>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</si>
  <si>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</si>
  <si>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</si>
  <si>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</si>
  <si>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</si>
  <si>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</si>
  <si>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</si>
  <si>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</si>
  <si>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</si>
  <si>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</si>
  <si>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</si>
  <si>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</si>
  <si>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</si>
  <si>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</si>
  <si>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</si>
  <si>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</si>
  <si>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</si>
  <si>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</si>
  <si>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</si>
  <si>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</si>
  <si>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</si>
  <si>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</si>
  <si>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</si>
  <si>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</si>
  <si>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</si>
  <si>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</si>
  <si>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</si>
  <si>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</si>
  <si>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</si>
  <si>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</si>
  <si>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</si>
  <si>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</si>
  <si>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</si>
  <si>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</si>
  <si>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</si>
  <si>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</si>
  <si>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</si>
  <si>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</si>
  <si>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</si>
  <si>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</si>
  <si>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</si>
  <si>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</si>
  <si>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</si>
  <si>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</si>
  <si>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</si>
  <si>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</si>
  <si>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</si>
  <si>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</si>
  <si>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</si>
  <si>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</si>
  <si>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</si>
  <si>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</si>
  <si>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</si>
  <si>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</si>
  <si>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</si>
  <si>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</si>
  <si>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</si>
  <si>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</si>
  <si>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</si>
  <si>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</si>
  <si>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</si>
  <si>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</si>
  <si>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</si>
  <si>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</si>
  <si>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</si>
  <si>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</si>
  <si>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</si>
  <si>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</si>
  <si>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</si>
  <si>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</si>
  <si>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</si>
  <si>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</si>
  <si>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</si>
  <si>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</si>
  <si>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</si>
  <si>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</si>
  <si>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</si>
  <si>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</si>
  <si>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</si>
  <si>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</si>
  <si>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</si>
  <si>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</si>
  <si>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</si>
  <si>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</si>
  <si>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</si>
  <si>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</si>
  <si>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</si>
  <si>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</si>
  <si>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</si>
  <si>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</si>
  <si>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</si>
  <si>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</si>
  <si>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</si>
  <si>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</si>
  <si>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</si>
  <si>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</si>
  <si>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</si>
  <si>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</si>
  <si>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</si>
  <si>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</si>
  <si>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</si>
  <si>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</si>
  <si>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</si>
  <si>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</si>
  <si>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</si>
  <si>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</si>
  <si>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</si>
  <si>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</si>
  <si>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</si>
  <si>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</si>
  <si>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</si>
  <si>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</si>
  <si>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</si>
  <si>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</si>
  <si>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</si>
  <si>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</si>
  <si>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</si>
  <si>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</si>
  <si>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</si>
  <si>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</si>
  <si>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</si>
  <si>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</si>
  <si>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</si>
  <si>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</si>
  <si>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</si>
  <si>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</si>
  <si>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</si>
  <si>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</si>
  <si>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</si>
  <si>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</si>
  <si>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</si>
  <si>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</si>
  <si>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</si>
  <si>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</si>
  <si>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</si>
  <si>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</si>
  <si>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</si>
  <si>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</si>
  <si>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</si>
  <si>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</si>
  <si>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</si>
  <si>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</si>
  <si>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</si>
  <si>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</si>
  <si>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</si>
  <si>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</si>
  <si>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</si>
  <si>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</si>
  <si>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</si>
  <si>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</si>
  <si>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</si>
  <si>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</si>
  <si>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</si>
  <si>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</si>
  <si>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</si>
  <si>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</si>
  <si>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</si>
  <si>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</si>
  <si>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</si>
  <si>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</si>
  <si>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</si>
  <si>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</si>
  <si>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</si>
  <si>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</si>
  <si>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</si>
  <si>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</si>
  <si>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</si>
  <si>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</si>
  <si>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</si>
  <si>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</si>
  <si>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</si>
  <si>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</si>
  <si>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</si>
  <si>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</si>
  <si>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</si>
  <si>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</si>
  <si>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</si>
  <si>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</si>
  <si>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</si>
  <si>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</si>
  <si>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</si>
  <si>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</si>
  <si>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</si>
  <si>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</si>
  <si>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</si>
  <si>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</si>
  <si>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</si>
  <si>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</si>
  <si>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</si>
  <si>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</si>
  <si>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</si>
  <si>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</si>
  <si>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</si>
  <si>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</si>
  <si>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</si>
  <si>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</si>
  <si>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</si>
  <si>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</si>
  <si>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</si>
  <si>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</si>
  <si>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</si>
  <si>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</si>
  <si>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</si>
  <si>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</si>
  <si>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</si>
  <si>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</si>
  <si>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</si>
  <si>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</si>
  <si>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</si>
  <si>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</si>
  <si>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</si>
  <si>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</si>
  <si>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</si>
  <si>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</si>
  <si>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</si>
  <si>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</si>
  <si>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</si>
  <si>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</si>
  <si>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</si>
  <si>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</si>
  <si>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</si>
  <si>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</si>
  <si>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</si>
  <si>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</si>
  <si>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</si>
  <si>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</si>
  <si>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</si>
  <si>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</si>
  <si>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</si>
  <si>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</si>
  <si>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</si>
  <si>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</si>
  <si>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</si>
  <si>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</si>
  <si>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</si>
  <si>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</si>
  <si>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</si>
  <si>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</si>
  <si>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</si>
  <si>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</si>
  <si>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</si>
  <si>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</si>
  <si>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</si>
  <si>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</si>
  <si>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</si>
  <si>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</si>
  <si>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</si>
  <si>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</si>
  <si>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</si>
  <si>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</si>
  <si>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</si>
  <si>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</si>
  <si>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</si>
  <si>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</si>
  <si>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</si>
  <si>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</si>
  <si>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</si>
  <si>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</si>
  <si>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</si>
  <si>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</si>
  <si>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</si>
  <si>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</si>
  <si>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</si>
  <si>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</si>
  <si>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</si>
  <si>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</si>
  <si>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</si>
  <si>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</si>
  <si>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</si>
  <si>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</si>
  <si>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</si>
  <si>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</si>
  <si>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</si>
  <si>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</si>
  <si>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</si>
  <si>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</si>
  <si>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</si>
  <si>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</si>
  <si>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</si>
  <si>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</si>
  <si>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</si>
  <si>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</si>
  <si>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</si>
  <si>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</si>
  <si>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</si>
  <si>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</si>
  <si>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</si>
  <si>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</si>
  <si>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</si>
  <si>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</si>
  <si>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</si>
  <si>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</si>
  <si>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</si>
  <si>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</si>
  <si>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</si>
  <si>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</si>
  <si>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</si>
  <si>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</si>
  <si>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</si>
  <si>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</si>
  <si>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</si>
  <si>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</si>
  <si>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</si>
  <si>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</si>
  <si>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</si>
  <si>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</si>
  <si>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</si>
  <si>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</si>
  <si>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</si>
  <si>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</si>
  <si>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</si>
  <si>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</si>
  <si>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</si>
  <si>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</si>
  <si>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</si>
  <si>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</si>
  <si>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</si>
  <si>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</si>
  <si>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</si>
  <si>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</si>
  <si>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</si>
  <si>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</si>
  <si>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</si>
  <si>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</si>
  <si>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</si>
  <si>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</si>
  <si>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</si>
  <si>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</si>
  <si>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</si>
  <si>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</si>
  <si>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</si>
  <si>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</si>
  <si>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</si>
  <si>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</si>
  <si>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</si>
  <si>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</si>
  <si>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</si>
  <si>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</si>
  <si>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</si>
  <si>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</si>
  <si>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</si>
  <si>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</si>
  <si>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</si>
  <si>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</si>
  <si>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</si>
  <si>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</si>
  <si>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</si>
  <si>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</si>
  <si>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</si>
  <si>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</si>
  <si>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</si>
  <si>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</si>
  <si>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</si>
  <si>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</si>
  <si>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</si>
  <si>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</si>
  <si>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</si>
  <si>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</si>
  <si>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</si>
  <si>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</si>
  <si>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</si>
  <si>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</si>
  <si>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</si>
  <si>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</si>
  <si>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</si>
  <si>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</si>
  <si>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</si>
  <si>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</si>
  <si>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</si>
  <si>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</si>
  <si>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</si>
  <si>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</si>
  <si>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</si>
  <si>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</si>
  <si>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</si>
  <si>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</si>
  <si>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</si>
  <si>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</si>
  <si>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</si>
  <si>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</si>
  <si>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</si>
  <si>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</si>
  <si>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</si>
  <si>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</si>
  <si>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</si>
  <si>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</si>
  <si>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</si>
  <si>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</si>
  <si>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</si>
  <si>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</si>
  <si>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</si>
  <si>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</si>
  <si>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</si>
  <si>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</si>
  <si>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</si>
  <si>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</si>
  <si>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</si>
  <si>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</si>
  <si>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</si>
  <si>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</si>
  <si>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</si>
  <si>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</si>
  <si>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</si>
  <si>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</si>
  <si>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</si>
  <si>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</si>
  <si>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</si>
  <si>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</si>
  <si>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</si>
  <si>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</si>
  <si>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</si>
  <si>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</si>
  <si>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</si>
  <si>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</si>
  <si>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</si>
  <si>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</si>
  <si>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</si>
  <si>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</si>
  <si>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</si>
  <si>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</si>
  <si>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</si>
  <si>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</si>
  <si>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</si>
  <si>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</si>
  <si>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</si>
  <si>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</si>
  <si>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</si>
  <si>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</si>
  <si>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</si>
  <si>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</si>
  <si>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</si>
  <si>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</si>
  <si>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</si>
  <si>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</si>
  <si>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</si>
  <si>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</si>
  <si>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</si>
  <si>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</si>
  <si>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</si>
  <si>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</si>
  <si>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</si>
  <si>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</si>
  <si>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</si>
  <si>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</si>
  <si>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</si>
  <si>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</si>
  <si>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</si>
  <si>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</si>
  <si>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</si>
  <si>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</si>
  <si>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</si>
  <si>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</si>
  <si>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</si>
  <si>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</si>
  <si>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</si>
  <si>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</si>
  <si>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</si>
  <si>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</si>
  <si>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</si>
  <si>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</si>
  <si>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</si>
  <si>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</si>
  <si>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</si>
  <si>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</si>
  <si>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</si>
  <si>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</si>
  <si>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</si>
  <si>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</si>
  <si>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</si>
  <si>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</si>
  <si>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</si>
  <si>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</si>
  <si>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</si>
  <si>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</si>
  <si>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</si>
  <si>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</si>
  <si>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</si>
  <si>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</si>
  <si>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</si>
  <si>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</si>
  <si>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</si>
  <si>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</si>
  <si>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</si>
  <si>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</si>
  <si>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</si>
  <si>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</si>
  <si>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</si>
  <si>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</si>
  <si>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</si>
  <si>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</si>
  <si>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</si>
  <si>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</si>
  <si>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</si>
  <si>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</si>
  <si>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</si>
  <si>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</si>
  <si>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</si>
  <si>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</si>
  <si>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</si>
  <si>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</si>
  <si>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</si>
  <si>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</si>
  <si>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</si>
  <si>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</si>
  <si>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</si>
  <si>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</si>
  <si>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</si>
  <si>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</si>
  <si>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</si>
  <si>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</si>
  <si>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</si>
  <si>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</si>
  <si>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</si>
  <si>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</si>
  <si>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</si>
  <si>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</si>
  <si>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</si>
  <si>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</si>
  <si>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</si>
  <si>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</si>
  <si>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</si>
  <si>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</si>
  <si>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</si>
  <si>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</si>
  <si>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</si>
  <si>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</si>
  <si>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</si>
  <si>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</si>
  <si>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</si>
  <si>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</si>
  <si>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</si>
  <si>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</si>
  <si>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</si>
  <si>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</si>
  <si>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</si>
  <si>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</si>
  <si>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</si>
  <si>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</si>
  <si>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</si>
  <si>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</si>
  <si>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</si>
  <si>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</si>
  <si>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</si>
  <si>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</si>
  <si>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</si>
  <si>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</si>
  <si>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</si>
  <si>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</si>
  <si>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</si>
  <si>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</si>
  <si>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</si>
  <si>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</si>
  <si>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</si>
  <si>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</si>
  <si>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</si>
  <si>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</si>
  <si>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</si>
  <si>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</si>
  <si>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</si>
  <si>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</si>
  <si>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</si>
  <si>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</si>
  <si>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</si>
  <si>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</si>
  <si>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</si>
  <si>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</si>
  <si>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</si>
  <si>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</si>
  <si>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</si>
  <si>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</si>
  <si>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</si>
  <si>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</si>
  <si>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</si>
  <si>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</si>
  <si>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</si>
  <si>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</si>
  <si>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</si>
  <si>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</si>
  <si>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</si>
  <si>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</si>
  <si>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</si>
  <si>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</si>
  <si>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</si>
  <si>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</si>
  <si>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</si>
  <si>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</si>
  <si>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</si>
  <si>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</si>
  <si>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</si>
  <si>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</si>
  <si>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</si>
  <si>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</si>
  <si>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</si>
  <si>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</si>
  <si>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</si>
  <si>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</si>
  <si>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</si>
  <si>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</si>
  <si>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</si>
  <si>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</si>
  <si>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</si>
  <si>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</si>
  <si>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</si>
  <si>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</si>
  <si>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</si>
  <si>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</si>
  <si>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</si>
  <si>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</si>
  <si>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</si>
  <si>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</si>
  <si>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</si>
  <si>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</si>
  <si>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</si>
  <si>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</si>
  <si>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</si>
  <si>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</si>
  <si>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</si>
  <si>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</si>
  <si>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</si>
  <si>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</si>
  <si>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</si>
  <si>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</si>
  <si>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</si>
  <si>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</si>
  <si>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</si>
  <si>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</si>
  <si>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</si>
  <si>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</si>
  <si>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</si>
  <si>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</si>
  <si>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</si>
  <si>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</si>
  <si>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</si>
  <si>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</si>
  <si>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</si>
  <si>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</si>
  <si>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</si>
  <si>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</si>
  <si>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</si>
  <si>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</si>
  <si>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</si>
  <si>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</si>
  <si>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</si>
  <si>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</si>
  <si>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</si>
  <si>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</si>
  <si>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</si>
  <si>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</si>
  <si>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</si>
  <si>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</si>
  <si>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</si>
  <si>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</si>
  <si>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</si>
  <si>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</si>
  <si>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</si>
  <si>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</si>
  <si>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</si>
  <si>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</si>
  <si>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</si>
  <si>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</si>
  <si>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</si>
  <si>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</si>
  <si>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</si>
  <si>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</si>
  <si>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</si>
  <si>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</si>
  <si>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</si>
  <si>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</si>
  <si>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</si>
  <si>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</si>
  <si>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</si>
  <si>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</si>
  <si>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</si>
  <si>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</si>
  <si>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</si>
  <si>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</si>
  <si>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</si>
  <si>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</si>
  <si>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</si>
  <si>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</si>
  <si>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</si>
  <si>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</si>
  <si>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</si>
  <si>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</si>
  <si>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</si>
  <si>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</si>
  <si>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</si>
  <si>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</si>
  <si>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</si>
  <si>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</si>
  <si>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</si>
  <si>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</si>
  <si>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</si>
  <si>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</si>
  <si>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</si>
  <si>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</si>
  <si>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</si>
  <si>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</si>
  <si>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</si>
  <si>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</si>
  <si>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</si>
  <si>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</si>
  <si>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</si>
  <si>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</si>
  <si>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</si>
  <si>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</si>
  <si>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</si>
  <si>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</si>
  <si>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</si>
  <si>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</si>
  <si>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</si>
  <si>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</si>
  <si>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</si>
  <si>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</si>
  <si>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</si>
  <si>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</si>
  <si>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</si>
  <si>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</si>
  <si>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</si>
  <si>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</si>
  <si>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</si>
  <si>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</si>
  <si>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</si>
  <si>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</si>
  <si>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</si>
  <si>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</si>
  <si>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</si>
  <si>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</si>
  <si>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</si>
  <si>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</si>
  <si>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</si>
  <si>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</si>
  <si>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</si>
  <si>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</si>
  <si>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</si>
  <si>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</si>
  <si>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</si>
  <si>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</si>
  <si>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</si>
  <si>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</si>
  <si>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</si>
  <si>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</si>
  <si>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</si>
  <si>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</si>
  <si>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</si>
  <si>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</si>
  <si>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</si>
  <si>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</si>
  <si>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</si>
  <si>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</si>
  <si>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</si>
  <si>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</si>
  <si>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</si>
  <si>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</si>
  <si>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</si>
  <si>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</si>
  <si>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</si>
  <si>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</si>
  <si>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</si>
  <si>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</si>
  <si>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</si>
  <si>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</si>
  <si>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</si>
  <si>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</si>
  <si>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</si>
  <si>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</si>
  <si>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</si>
  <si>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</si>
  <si>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</si>
  <si>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</si>
  <si>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</si>
  <si>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</si>
  <si>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</si>
  <si>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</si>
  <si>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</si>
  <si>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</si>
  <si>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</si>
  <si>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</si>
  <si>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</si>
  <si>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</si>
  <si>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</si>
  <si>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</si>
  <si>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</si>
  <si>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</si>
  <si>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</si>
  <si>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</si>
  <si>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</si>
  <si>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</si>
  <si>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</si>
  <si>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</si>
  <si>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</si>
  <si>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</si>
  <si>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</si>
  <si>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</si>
  <si>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</si>
  <si>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</si>
  <si>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</si>
  <si>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</si>
  <si>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</si>
  <si>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</si>
  <si>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</si>
  <si>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</si>
  <si>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</si>
  <si>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</si>
  <si>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</si>
  <si>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</si>
  <si>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</si>
  <si>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</si>
  <si>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</si>
  <si>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</si>
  <si>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</si>
  <si>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</si>
  <si>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</si>
  <si>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</si>
  <si>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</si>
  <si>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</si>
  <si>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</si>
  <si>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</si>
  <si>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</si>
  <si>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</si>
  <si>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</si>
  <si>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</si>
  <si>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</si>
  <si>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</si>
  <si>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</si>
  <si>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</si>
  <si>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</si>
  <si>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</si>
  <si>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</si>
  <si>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</si>
  <si>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</si>
  <si>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</si>
  <si>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</si>
  <si>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</si>
  <si>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</si>
  <si>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</si>
  <si>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</si>
  <si>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</si>
  <si>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</si>
  <si>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</si>
  <si>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</si>
  <si>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</si>
  <si>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</si>
  <si>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</si>
  <si>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</si>
  <si>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</si>
  <si>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</si>
  <si>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</si>
  <si>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</si>
  <si>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</si>
  <si>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</si>
  <si>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</si>
  <si>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</si>
  <si>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</si>
  <si>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</si>
  <si>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</si>
  <si>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</si>
  <si>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</si>
  <si>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</si>
  <si>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</si>
  <si>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</si>
  <si>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</si>
  <si>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</si>
  <si>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</si>
  <si>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</si>
  <si>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</si>
  <si>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</si>
  <si>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</si>
  <si>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</si>
  <si>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</si>
  <si>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</si>
  <si>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</si>
  <si>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</si>
  <si>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</si>
  <si>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</si>
  <si>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</si>
  <si>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</si>
  <si>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</si>
  <si>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</si>
  <si>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</si>
  <si>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</si>
  <si>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</si>
  <si>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</si>
  <si>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</si>
  <si>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</si>
  <si>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</si>
  <si>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</si>
  <si>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</si>
  <si>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</si>
  <si>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</si>
  <si>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</si>
  <si>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</si>
  <si>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</si>
  <si>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</si>
  <si>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</si>
  <si>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</si>
  <si>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</si>
  <si>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</si>
  <si>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</si>
  <si>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</si>
  <si>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</si>
  <si>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</si>
  <si>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</si>
  <si>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</si>
  <si>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</si>
  <si>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</si>
  <si>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</si>
  <si>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</si>
  <si>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</si>
  <si>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</si>
  <si>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</si>
  <si>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</si>
  <si>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</si>
  <si>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</si>
  <si>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</si>
  <si>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</si>
  <si>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</si>
  <si>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</si>
  <si>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</si>
  <si>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</si>
  <si>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</si>
  <si>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</si>
  <si>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</si>
  <si>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</si>
  <si>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</si>
  <si>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</si>
  <si>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</si>
  <si>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</si>
  <si>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</si>
  <si>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</si>
  <si>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</si>
  <si>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</si>
  <si>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</si>
  <si>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</si>
  <si>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</si>
  <si>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</si>
  <si>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</si>
  <si>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</si>
  <si>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</si>
  <si>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</si>
  <si>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</si>
  <si>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</si>
  <si>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</si>
  <si>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</si>
  <si>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</si>
  <si>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</si>
  <si>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</si>
  <si>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</si>
  <si>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</si>
  <si>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</si>
  <si>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</si>
  <si>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</si>
  <si>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</si>
  <si>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</si>
  <si>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</si>
  <si>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</si>
  <si>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</si>
  <si>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</si>
  <si>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</si>
  <si>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</si>
  <si>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</si>
  <si>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</si>
  <si>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</si>
  <si>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</si>
  <si>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</si>
  <si>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</si>
  <si>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</si>
  <si>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</si>
  <si>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</si>
  <si>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</si>
  <si>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</si>
  <si>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</si>
  <si>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</si>
  <si>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</si>
  <si>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</si>
  <si>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</si>
  <si>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</si>
  <si>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</si>
  <si>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</si>
  <si>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</si>
  <si>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</si>
  <si>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</si>
  <si>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</si>
  <si>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</si>
  <si>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</si>
  <si>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</si>
  <si>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</si>
  <si>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</si>
  <si>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</si>
  <si>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</si>
  <si>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</si>
  <si>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</si>
  <si>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</si>
  <si>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</si>
  <si>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</si>
  <si>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</si>
  <si>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</si>
  <si>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</si>
  <si>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</si>
  <si>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</si>
  <si>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</si>
  <si>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</si>
  <si>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</si>
  <si>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</si>
  <si>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</si>
  <si>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</si>
  <si>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</si>
  <si>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</si>
  <si>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</si>
  <si>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</si>
  <si>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</si>
  <si>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</si>
  <si>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</si>
  <si>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</si>
  <si>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</si>
  <si>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</si>
  <si>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</si>
  <si>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</si>
  <si>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</si>
  <si>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</si>
  <si>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</si>
  <si>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</si>
  <si>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</si>
  <si>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</si>
  <si>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</si>
  <si>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</si>
  <si>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</si>
  <si>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</si>
  <si>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</si>
  <si>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</si>
  <si>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</si>
  <si>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</si>
  <si>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</si>
  <si>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</si>
  <si>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</si>
  <si>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</si>
  <si>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</si>
  <si>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</si>
  <si>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</si>
  <si>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</si>
  <si>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</si>
  <si>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</si>
  <si>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</si>
  <si>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</si>
  <si>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</si>
  <si>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</si>
  <si>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</si>
  <si>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</si>
  <si>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</si>
  <si>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</si>
  <si>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</si>
  <si>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</si>
  <si>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</si>
  <si>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</si>
  <si>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</si>
  <si>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</si>
  <si>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</si>
  <si>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</si>
  <si>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</si>
  <si>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</si>
  <si>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</si>
  <si>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</si>
  <si>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</si>
  <si>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</si>
  <si>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</si>
  <si>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</si>
  <si>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</si>
  <si>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</si>
  <si>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</si>
  <si>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</si>
  <si>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</si>
  <si>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</si>
  <si>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</si>
  <si>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</si>
  <si>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</si>
  <si>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</si>
  <si>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</si>
  <si>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</si>
  <si>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</si>
  <si>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</si>
  <si>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</si>
  <si>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</si>
  <si>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</si>
  <si>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</si>
  <si>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</si>
  <si>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</si>
  <si>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</si>
  <si>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</si>
  <si>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</si>
  <si>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</si>
  <si>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</si>
  <si>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</si>
  <si>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</si>
  <si>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</si>
  <si>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</si>
  <si>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</si>
  <si>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</si>
  <si>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</si>
  <si>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</si>
  <si>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</si>
  <si>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</si>
  <si>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</si>
  <si>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</si>
  <si>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</si>
  <si>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</si>
  <si>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</si>
  <si>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</si>
  <si>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</si>
  <si>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</si>
  <si>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</si>
  <si>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</si>
  <si>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</si>
  <si>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</si>
  <si>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</si>
  <si>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</si>
  <si>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</si>
  <si>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</si>
  <si>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</si>
  <si>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</si>
  <si>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</si>
  <si>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</si>
  <si>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</si>
  <si>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</si>
  <si>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</si>
  <si>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</si>
  <si>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</si>
  <si>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</si>
  <si>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</si>
  <si>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</si>
  <si>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</si>
  <si>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</si>
  <si>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</si>
  <si>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</si>
  <si>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</si>
  <si>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</si>
  <si>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</si>
  <si>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</si>
  <si>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</si>
  <si>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</si>
  <si>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</si>
  <si>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</si>
  <si>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</si>
  <si>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</si>
  <si>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</si>
  <si>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</si>
  <si>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</si>
  <si>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</si>
  <si>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</si>
  <si>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</si>
  <si>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</si>
  <si>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</si>
  <si>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</si>
  <si>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</si>
  <si>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</si>
  <si>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</si>
  <si>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</si>
  <si>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</si>
  <si>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</si>
  <si>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</si>
  <si>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</si>
  <si>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</si>
  <si>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</si>
  <si>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</si>
  <si>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</si>
  <si>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</si>
  <si>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</si>
  <si>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</si>
  <si>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</si>
  <si>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</si>
  <si>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</si>
  <si>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</si>
  <si>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</si>
  <si>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</si>
  <si>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</si>
  <si>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</si>
  <si>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</si>
  <si>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</si>
  <si>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</si>
  <si>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</si>
  <si>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</si>
  <si>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</si>
  <si>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</si>
  <si>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</si>
  <si>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</si>
  <si>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</si>
  <si>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</si>
  <si>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</si>
  <si>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</si>
  <si>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</si>
  <si>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</si>
  <si>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</si>
  <si>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</si>
  <si>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</si>
  <si>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</si>
  <si>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</si>
  <si>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</si>
  <si>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</si>
  <si>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</si>
  <si>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</si>
  <si>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</si>
  <si>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</si>
  <si>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</si>
  <si>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</si>
  <si>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</si>
  <si>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</si>
  <si>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</si>
  <si>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</si>
  <si>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</si>
  <si>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</si>
  <si>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</si>
  <si>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</si>
  <si>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</si>
  <si>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</si>
  <si>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</si>
  <si>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</si>
  <si>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</si>
  <si>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</si>
  <si>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</si>
  <si>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</si>
  <si>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</si>
  <si>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</si>
  <si>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</si>
  <si>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</si>
  <si>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</si>
  <si>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</si>
  <si>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</si>
  <si>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</si>
  <si>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</si>
  <si>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</si>
  <si>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</si>
  <si>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</si>
  <si>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</si>
  <si>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</si>
  <si>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</si>
  <si>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</si>
  <si>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</si>
  <si>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</si>
  <si>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</si>
  <si>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</si>
  <si>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</si>
  <si>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</si>
  <si>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</si>
  <si>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</si>
  <si>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</si>
  <si>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</si>
  <si>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</si>
  <si>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</si>
  <si>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</si>
  <si>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</si>
  <si>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</si>
  <si>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</si>
  <si>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</si>
  <si>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</si>
  <si>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</si>
  <si>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</si>
  <si>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</si>
  <si>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</si>
  <si>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</si>
  <si>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</si>
  <si>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</si>
  <si>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</si>
  <si>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</si>
  <si>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</si>
  <si>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</si>
  <si>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</si>
  <si>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</si>
  <si>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</si>
  <si>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</si>
  <si>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</si>
  <si>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</si>
  <si>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</si>
  <si>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</si>
  <si>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</si>
  <si>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</si>
  <si>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</si>
  <si>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</si>
  <si>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</si>
  <si>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</si>
  <si>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</si>
  <si>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</si>
  <si>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</si>
  <si>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</si>
  <si>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</si>
  <si>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</si>
  <si>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</si>
  <si>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</si>
  <si>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</si>
  <si>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</si>
  <si>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</si>
  <si>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</si>
  <si>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</si>
  <si>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</si>
  <si>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</si>
  <si>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</si>
  <si>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</si>
  <si>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</si>
  <si>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</si>
  <si>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</si>
  <si>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</si>
  <si>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</si>
  <si>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</si>
  <si>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</si>
  <si>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</si>
  <si>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</si>
  <si>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</si>
  <si>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</si>
  <si>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</si>
  <si>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</si>
  <si>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</si>
  <si>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</si>
  <si>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</si>
  <si>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</si>
  <si>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</si>
  <si>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</si>
  <si>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</si>
  <si>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</si>
  <si>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</si>
  <si>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</si>
  <si>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</si>
  <si>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</si>
  <si>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</si>
  <si>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</si>
  <si>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</si>
  <si>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</si>
  <si>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</si>
  <si>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</si>
  <si>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</si>
  <si>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</si>
  <si>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</si>
  <si>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</si>
  <si>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</si>
  <si>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</si>
  <si>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</si>
  <si>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</si>
  <si>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</si>
  <si>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</si>
  <si>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</si>
  <si>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</si>
  <si>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</si>
  <si>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</si>
  <si>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</si>
  <si>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</si>
  <si>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</si>
  <si>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</si>
  <si>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</si>
  <si>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</si>
  <si>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</si>
  <si>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</si>
  <si>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</si>
  <si>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</si>
  <si>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</si>
  <si>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</si>
  <si>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</si>
  <si>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</si>
  <si>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</si>
  <si>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</si>
  <si>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</si>
  <si>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</si>
  <si>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</si>
  <si>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</si>
  <si>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</si>
  <si>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</si>
  <si>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</si>
  <si>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</si>
  <si>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</si>
  <si>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</si>
  <si>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</si>
  <si>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</si>
  <si>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</si>
  <si>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</si>
  <si>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</si>
  <si>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</si>
  <si>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</si>
  <si>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</si>
  <si>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</si>
  <si>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</si>
  <si>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</si>
  <si>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</si>
  <si>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</si>
  <si>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</si>
  <si>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</si>
  <si>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</si>
  <si>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</si>
  <si>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</si>
  <si>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</si>
  <si>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</si>
  <si>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</si>
  <si>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</si>
  <si>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</si>
  <si>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</si>
  <si>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</si>
  <si>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</si>
  <si>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</si>
  <si>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</si>
  <si>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</si>
  <si>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</si>
  <si>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</si>
  <si>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</si>
  <si>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</si>
  <si>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</si>
  <si>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</si>
  <si>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</si>
  <si>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</si>
  <si>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</si>
  <si>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</si>
  <si>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</si>
  <si>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</si>
  <si>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</si>
  <si>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</si>
  <si>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</si>
  <si>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</si>
  <si>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</si>
  <si>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</si>
  <si>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</si>
  <si>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</si>
  <si>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</si>
  <si>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</si>
  <si>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</si>
  <si>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</si>
  <si>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</si>
  <si>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</si>
  <si>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</si>
  <si>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</si>
  <si>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</si>
  <si>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</si>
  <si>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</si>
  <si>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</si>
  <si>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</si>
  <si>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</si>
  <si>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</si>
  <si>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</si>
  <si>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</si>
  <si>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</si>
  <si>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</si>
  <si>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</si>
  <si>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</si>
  <si>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</si>
  <si>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</si>
  <si>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</si>
  <si>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</si>
  <si>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</si>
  <si>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</si>
  <si>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</si>
  <si>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</si>
  <si>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</si>
  <si>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</si>
  <si>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</si>
  <si>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</si>
  <si>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</si>
  <si>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</si>
  <si>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</si>
  <si>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</si>
  <si>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</si>
  <si>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</si>
  <si>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</si>
  <si>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</si>
  <si>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</si>
  <si>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</si>
  <si>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</si>
  <si>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</si>
  <si>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</si>
  <si>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</si>
  <si>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</si>
  <si>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</si>
  <si>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</si>
  <si>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</si>
  <si>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</si>
  <si>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</si>
  <si>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</si>
  <si>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</si>
  <si>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</si>
  <si>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</si>
  <si>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</si>
  <si>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</si>
  <si>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</si>
  <si>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</si>
  <si>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</si>
  <si>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</si>
  <si>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</si>
  <si>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</si>
  <si>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</si>
  <si>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</si>
  <si>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</si>
  <si>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</si>
  <si>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</si>
  <si>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</si>
  <si>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</si>
  <si>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</si>
  <si>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</si>
  <si>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</si>
  <si>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</si>
  <si>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</si>
  <si>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</si>
  <si>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</si>
  <si>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</si>
  <si>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</si>
  <si>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</si>
  <si>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</si>
  <si>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</si>
  <si>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</si>
  <si>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</si>
  <si>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</si>
  <si>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</si>
  <si>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</si>
  <si>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</si>
  <si>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</si>
  <si>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</si>
  <si>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</si>
  <si>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</si>
  <si>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</si>
  <si>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</si>
  <si>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</si>
  <si>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</si>
  <si>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</si>
  <si>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</si>
  <si>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</si>
  <si>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</si>
  <si>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</si>
  <si>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</si>
  <si>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</si>
  <si>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</si>
  <si>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</si>
  <si>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</si>
  <si>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</si>
  <si>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</si>
  <si>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</si>
  <si>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</si>
  <si>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</si>
  <si>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</si>
  <si>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</si>
  <si>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</si>
  <si>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</si>
  <si>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</si>
  <si>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</si>
  <si>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</si>
  <si>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</si>
  <si>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</si>
  <si>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</si>
  <si>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</si>
  <si>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</si>
  <si>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</si>
  <si>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</si>
  <si>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</si>
  <si>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</si>
  <si>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</si>
  <si>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</si>
  <si>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</si>
  <si>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</si>
  <si>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</si>
  <si>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</si>
  <si>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</si>
  <si>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</si>
  <si>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</si>
  <si>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</si>
  <si>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</si>
  <si>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</si>
  <si>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</si>
  <si>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</si>
  <si>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</si>
  <si>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</si>
  <si>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</si>
  <si>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</si>
  <si>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</si>
  <si>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</si>
  <si>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</si>
  <si>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</si>
  <si>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</si>
  <si>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</si>
  <si>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</si>
  <si>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</si>
  <si>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</si>
  <si>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</si>
  <si>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</si>
  <si>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</si>
  <si>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</si>
  <si>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</si>
  <si>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</si>
  <si>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</si>
  <si>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</si>
  <si>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</si>
  <si>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</si>
  <si>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</si>
  <si>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</si>
  <si>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</si>
  <si>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</si>
  <si>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</si>
  <si>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</si>
  <si>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</si>
  <si>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</si>
  <si>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</si>
  <si>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</si>
  <si>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</si>
  <si>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</si>
  <si>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</si>
  <si>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</si>
  <si>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</si>
  <si>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</si>
  <si>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</si>
  <si>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</si>
  <si>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</si>
  <si>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</si>
  <si>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</si>
  <si>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</si>
  <si>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</si>
  <si>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</si>
  <si>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</si>
  <si>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</si>
  <si>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</si>
  <si>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</si>
  <si>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</si>
  <si>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</si>
  <si>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</si>
  <si>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</si>
  <si>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</si>
  <si>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</si>
  <si>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</si>
  <si>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</si>
  <si>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</si>
  <si>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</si>
  <si>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</si>
  <si>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</si>
  <si>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</si>
  <si>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</si>
  <si>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</si>
  <si>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</si>
  <si>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</si>
  <si>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</si>
  <si>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</si>
  <si>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</si>
  <si>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</si>
  <si>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</si>
  <si>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</si>
  <si>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</si>
  <si>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</si>
  <si>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</si>
  <si>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</si>
  <si>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</si>
  <si>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</si>
  <si>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</si>
  <si>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</si>
  <si>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</si>
  <si>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</si>
  <si>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</si>
  <si>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</si>
  <si>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</si>
  <si>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</si>
  <si>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</si>
  <si>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</si>
  <si>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</si>
  <si>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</si>
  <si>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</si>
  <si>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</si>
  <si>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</si>
  <si>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</si>
  <si>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</si>
  <si>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</si>
  <si>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</si>
  <si>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</si>
  <si>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</si>
  <si>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</si>
  <si>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</si>
  <si>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</si>
  <si>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</si>
  <si>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</si>
  <si>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</si>
  <si>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</si>
  <si>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</si>
  <si>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</si>
  <si>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</si>
  <si>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</si>
  <si>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</si>
  <si>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</si>
  <si>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</si>
  <si>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</si>
  <si>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</si>
  <si>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</si>
  <si>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</si>
  <si>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</si>
  <si>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</si>
  <si>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</si>
  <si>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</si>
  <si>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</si>
  <si>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</si>
  <si>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</si>
  <si>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</si>
  <si>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</si>
  <si>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</si>
  <si>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</si>
  <si>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</si>
  <si>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</si>
  <si>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</si>
  <si>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</si>
  <si>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</si>
  <si>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</si>
  <si>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</si>
  <si>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</si>
  <si>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</si>
  <si>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</si>
  <si>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</si>
  <si>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</si>
  <si>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</si>
  <si>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</si>
  <si>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</si>
  <si>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</si>
  <si>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</si>
  <si>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</si>
  <si>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</si>
  <si>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</si>
  <si>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</si>
  <si>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</si>
  <si>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</si>
  <si>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</si>
  <si>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</si>
  <si>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</si>
  <si>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</si>
  <si>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</si>
  <si>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</si>
  <si>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</si>
  <si>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</si>
  <si>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</si>
  <si>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</si>
  <si>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</si>
  <si>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</si>
  <si>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</si>
  <si>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</si>
  <si>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</si>
  <si>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</si>
  <si>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</si>
  <si>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</si>
  <si>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</si>
  <si>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</si>
  <si>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</si>
  <si>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</si>
  <si>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</si>
  <si>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</si>
  <si>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</si>
  <si>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</si>
  <si>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</si>
  <si>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</si>
  <si>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</si>
  <si>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</si>
  <si>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</si>
  <si>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</si>
  <si>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</si>
  <si>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</si>
  <si>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</si>
  <si>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</si>
  <si>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</si>
  <si>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</si>
  <si>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</si>
  <si>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</si>
  <si>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</si>
  <si>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</si>
  <si>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</si>
  <si>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</si>
  <si>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</si>
  <si>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</si>
  <si>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</si>
  <si>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</si>
  <si>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</si>
  <si>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</si>
  <si>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</si>
  <si>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</si>
  <si>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</si>
  <si>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</si>
  <si>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</si>
  <si>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</si>
  <si>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</si>
  <si>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</si>
  <si>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</si>
  <si>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</si>
  <si>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</si>
  <si>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</si>
  <si>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</si>
  <si>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</si>
  <si>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</si>
  <si>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</si>
  <si>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</si>
  <si>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</si>
  <si>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</si>
  <si>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</si>
  <si>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</si>
  <si>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</si>
  <si>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</si>
  <si>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</si>
  <si>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</si>
  <si>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</si>
  <si>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</si>
  <si>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</si>
  <si>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</si>
  <si>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</si>
  <si>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</si>
  <si>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</si>
  <si>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</si>
  <si>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</si>
  <si>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</si>
  <si>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</si>
  <si>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</si>
  <si>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</si>
  <si>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</si>
  <si>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</si>
  <si>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</si>
  <si>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</si>
  <si>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</si>
  <si>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</si>
  <si>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</si>
  <si>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</si>
  <si>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</si>
  <si>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</si>
  <si>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</si>
  <si>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</si>
  <si>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</si>
  <si>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</si>
  <si>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</si>
  <si>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</si>
  <si>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</si>
  <si>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</si>
  <si>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</si>
  <si>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</si>
  <si>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</si>
  <si>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</si>
  <si>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</si>
  <si>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</si>
  <si>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</si>
  <si>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</si>
  <si>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</si>
  <si>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</si>
  <si>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</si>
  <si>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</si>
  <si>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</si>
  <si>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</si>
  <si>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</si>
  <si>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</si>
  <si>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</si>
  <si>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</si>
  <si>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</si>
  <si>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</si>
  <si>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</si>
  <si>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</si>
  <si>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</si>
  <si>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</si>
  <si>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</si>
  <si>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</si>
  <si>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</si>
  <si>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</si>
  <si>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</si>
  <si>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</si>
  <si>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</si>
  <si>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</si>
  <si>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</si>
  <si>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</si>
  <si>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</si>
  <si>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</si>
  <si>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</si>
  <si>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</si>
  <si>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</si>
  <si>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</si>
  <si>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</si>
  <si>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</si>
  <si>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</si>
  <si>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</si>
  <si>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</si>
  <si>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</si>
  <si>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</si>
  <si>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</si>
  <si>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</si>
  <si>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</si>
  <si>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</si>
  <si>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</si>
  <si>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</si>
  <si>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</si>
  <si>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</si>
  <si>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</si>
  <si>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</si>
  <si>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</si>
  <si>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</si>
  <si>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</si>
  <si>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</si>
  <si>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</si>
  <si>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</si>
  <si>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</si>
  <si>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</si>
  <si>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</si>
  <si>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</si>
  <si>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</si>
  <si>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</si>
  <si>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</si>
  <si>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</si>
  <si>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</si>
  <si>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</si>
  <si>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</si>
  <si>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</si>
  <si>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</si>
  <si>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</si>
  <si>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</si>
  <si>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</si>
  <si>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</si>
  <si>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</si>
  <si>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</si>
  <si>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</si>
  <si>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</si>
  <si>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</si>
  <si>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</si>
  <si>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</si>
  <si>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</si>
  <si>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</si>
  <si>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</si>
  <si>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</si>
  <si>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</si>
  <si>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</si>
  <si>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</si>
  <si>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</si>
  <si>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</si>
  <si>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</si>
  <si>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</si>
  <si>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</si>
  <si>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</si>
  <si>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</si>
  <si>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</si>
  <si>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</si>
  <si>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</si>
  <si>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</si>
  <si>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</si>
  <si>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</si>
  <si>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</si>
  <si>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</si>
  <si>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</si>
  <si>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</si>
  <si>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</si>
  <si>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</si>
  <si>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</si>
  <si>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</si>
  <si>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</si>
  <si>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</si>
  <si>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</si>
  <si>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</si>
  <si>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</si>
  <si>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</si>
  <si>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</si>
  <si>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</si>
  <si>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</si>
  <si>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</si>
  <si>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</si>
  <si>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</si>
  <si>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</si>
  <si>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</si>
  <si>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</si>
  <si>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</si>
  <si>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</si>
  <si>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</si>
  <si>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</si>
  <si>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</si>
  <si>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</si>
  <si>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</si>
  <si>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</si>
  <si>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</si>
  <si>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</si>
  <si>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</si>
  <si>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</si>
  <si>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</si>
  <si>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</si>
  <si>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</si>
  <si>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</si>
  <si>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</si>
  <si>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</si>
  <si>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</si>
  <si>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</si>
  <si>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</si>
  <si>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</si>
  <si>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</si>
  <si>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</si>
  <si>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</si>
  <si>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</si>
  <si>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</si>
  <si>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</si>
  <si>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</si>
  <si>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</si>
  <si>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</si>
  <si>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</si>
  <si>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</si>
  <si>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</si>
  <si>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</si>
  <si>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</si>
  <si>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</si>
  <si>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</si>
  <si>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</si>
  <si>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</si>
  <si>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</si>
  <si>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</si>
  <si>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</si>
  <si>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</si>
  <si>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</si>
  <si>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</si>
  <si>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</si>
  <si>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</si>
  <si>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</si>
  <si>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</si>
  <si>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</si>
  <si>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</si>
  <si>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</si>
  <si>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</si>
  <si>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</si>
  <si>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</si>
  <si>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</si>
  <si>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</si>
  <si>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</si>
  <si>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</si>
  <si>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</si>
  <si>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</si>
  <si>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</si>
  <si>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</si>
  <si>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</si>
  <si>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</si>
  <si>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</si>
  <si>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</si>
  <si>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</si>
  <si>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</si>
  <si>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</si>
  <si>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</si>
  <si>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</si>
  <si>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</si>
  <si>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</si>
  <si>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</si>
  <si>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</si>
  <si>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</si>
  <si>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</si>
  <si>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</si>
  <si>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</si>
  <si>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</si>
  <si>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</si>
  <si>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</si>
  <si>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</si>
  <si>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</si>
  <si>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</si>
  <si>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</si>
  <si>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</si>
  <si>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</si>
  <si>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</si>
  <si>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</si>
  <si>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</si>
  <si>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</si>
  <si>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</si>
  <si>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</si>
  <si>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</si>
  <si>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</si>
  <si>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</si>
  <si>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</si>
  <si>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</si>
  <si>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</si>
  <si>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</si>
  <si>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</si>
  <si>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</si>
  <si>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</si>
  <si>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</si>
  <si>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</si>
  <si>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</si>
  <si>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</si>
  <si>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</si>
  <si>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</si>
  <si>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</si>
  <si>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</si>
  <si>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</si>
  <si>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</si>
  <si>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</si>
  <si>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</si>
  <si>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</si>
  <si>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</si>
  <si>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</si>
  <si>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</si>
  <si>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</si>
  <si>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</si>
  <si>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</si>
  <si>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</si>
  <si>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</si>
  <si>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</si>
  <si>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</si>
  <si>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</si>
  <si>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</si>
  <si>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</si>
  <si>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</si>
  <si>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</si>
  <si>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</si>
  <si>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</si>
  <si>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</si>
  <si>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</si>
  <si>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</si>
  <si>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</si>
  <si>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</si>
  <si>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</si>
  <si>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</si>
  <si>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</si>
  <si>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</si>
  <si>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</si>
  <si>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</si>
  <si>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</si>
  <si>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</si>
  <si>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</si>
  <si>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</si>
  <si>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</si>
  <si>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</si>
  <si>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</si>
  <si>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</si>
  <si>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</si>
  <si>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</si>
  <si>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</si>
  <si>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</si>
  <si>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</si>
  <si>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</si>
  <si>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</si>
  <si>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</si>
  <si>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</si>
  <si>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</si>
  <si>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</si>
  <si>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</si>
  <si>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</si>
  <si>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</si>
  <si>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</si>
  <si>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</si>
  <si>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</si>
  <si>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</si>
  <si>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</si>
  <si>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</si>
  <si>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</si>
  <si>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</si>
  <si>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</si>
  <si>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</si>
  <si>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</si>
  <si>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</si>
  <si>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</si>
  <si>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</si>
  <si>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</si>
  <si>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</si>
  <si>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</si>
  <si>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</si>
  <si>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</si>
  <si>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</si>
  <si>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</si>
  <si>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</si>
  <si>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</si>
  <si>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</si>
  <si>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</si>
  <si>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</si>
  <si>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</si>
  <si>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</si>
  <si>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</si>
  <si>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</si>
  <si>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</si>
  <si>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</si>
  <si>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</si>
  <si>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</si>
  <si>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</si>
  <si>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</si>
  <si>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</si>
  <si>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</si>
  <si>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</si>
  <si>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</si>
  <si>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</si>
  <si>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</si>
  <si>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</si>
  <si>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</si>
  <si>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</si>
  <si>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</si>
  <si>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</si>
  <si>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</si>
  <si>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</si>
  <si>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</si>
  <si>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</si>
  <si>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</si>
  <si>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</si>
  <si>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</si>
  <si>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</si>
  <si>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</si>
  <si>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</si>
  <si>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</si>
  <si>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</si>
  <si>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</si>
  <si>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</si>
  <si>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</si>
  <si>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</si>
  <si>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</si>
  <si>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</si>
  <si>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</si>
  <si>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</si>
  <si>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</si>
  <si>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</si>
  <si>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</si>
  <si>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</si>
  <si>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</si>
  <si>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</si>
  <si>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</si>
  <si>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</si>
  <si>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</si>
  <si>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</si>
  <si>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</si>
  <si>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</si>
  <si>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</si>
  <si>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</si>
  <si>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</si>
  <si>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</si>
  <si>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</si>
  <si>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</si>
  <si>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</si>
  <si>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</si>
  <si>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</si>
  <si>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</si>
  <si>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</si>
  <si>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</si>
  <si>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</si>
  <si>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</si>
  <si>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</si>
  <si>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</si>
  <si>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</si>
  <si>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</si>
  <si>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</si>
  <si>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</si>
  <si>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</si>
  <si>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</si>
  <si>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</si>
  <si>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</si>
  <si>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</si>
  <si>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</si>
  <si>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</si>
  <si>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</si>
  <si>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</si>
  <si>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</si>
  <si>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</si>
  <si>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</si>
  <si>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</si>
  <si>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</si>
  <si>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</si>
  <si>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</si>
  <si>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</si>
  <si>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</si>
  <si>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</si>
  <si>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</si>
  <si>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</si>
  <si>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</si>
  <si>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</si>
  <si>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</si>
  <si>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</si>
  <si>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</si>
  <si>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</si>
  <si>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</si>
  <si>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</si>
  <si>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</si>
  <si>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</si>
  <si>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</si>
  <si>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</si>
  <si>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</si>
  <si>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</si>
  <si>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</si>
  <si>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</si>
  <si>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</si>
  <si>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</si>
  <si>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</si>
  <si>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</si>
  <si>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</si>
  <si>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</si>
  <si>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</si>
  <si>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</si>
  <si>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</si>
  <si>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</si>
  <si>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</si>
  <si>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</si>
  <si>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</si>
  <si>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</si>
  <si>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</si>
  <si>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</si>
  <si>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</si>
  <si>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</si>
  <si>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</si>
  <si>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</si>
  <si>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</si>
  <si>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</si>
  <si>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</si>
  <si>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</si>
  <si>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</si>
  <si>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</si>
  <si>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</si>
  <si>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</si>
  <si>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</si>
  <si>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</si>
  <si>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</si>
  <si>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</si>
  <si>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</si>
  <si>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</si>
  <si>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</si>
  <si>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</si>
  <si>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</si>
  <si>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</si>
  <si>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</si>
  <si>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</si>
  <si>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</si>
  <si>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</si>
  <si>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</si>
  <si>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</si>
  <si>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</si>
  <si>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</si>
  <si>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</si>
  <si>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</si>
  <si>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</si>
  <si>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</si>
  <si>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</si>
  <si>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</si>
  <si>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</si>
  <si>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</si>
  <si>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</si>
  <si>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</si>
  <si>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</si>
  <si>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</si>
  <si>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</si>
  <si>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</si>
  <si>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</si>
  <si>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</si>
  <si>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</si>
  <si>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</si>
  <si>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</si>
  <si>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</si>
  <si>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</si>
  <si>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</si>
  <si>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</si>
  <si>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</si>
  <si>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</si>
  <si>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</si>
  <si>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</si>
  <si>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</si>
  <si>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</si>
  <si>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</si>
  <si>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</si>
  <si>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</si>
  <si>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</si>
  <si>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</si>
  <si>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</si>
  <si>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</si>
  <si>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</si>
  <si>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</si>
  <si>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</si>
  <si>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</si>
  <si>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</si>
  <si>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</si>
  <si>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</si>
  <si>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</si>
  <si>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</si>
  <si>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</si>
  <si>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</si>
  <si>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</si>
  <si>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</si>
  <si>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</si>
  <si>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</si>
  <si>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</si>
  <si>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</si>
  <si>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</si>
  <si>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</si>
  <si>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</si>
  <si>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</si>
  <si>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</si>
  <si>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</si>
  <si>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</si>
  <si>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</si>
  <si>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</si>
  <si>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</si>
  <si>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</si>
  <si>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</si>
  <si>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</si>
  <si>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</si>
  <si>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</si>
  <si>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</si>
  <si>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</si>
  <si>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</si>
  <si>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</si>
  <si>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</si>
  <si>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</si>
  <si>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</si>
  <si>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</si>
  <si>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</si>
  <si>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</si>
  <si>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</si>
  <si>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</si>
  <si>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</si>
  <si>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</si>
  <si>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</si>
  <si>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</si>
  <si>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</si>
  <si>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</si>
  <si>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</si>
  <si>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</si>
  <si>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</si>
  <si>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</si>
  <si>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</si>
  <si>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</si>
  <si>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</si>
  <si>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</si>
  <si>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</si>
  <si>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</si>
  <si>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</si>
  <si>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</si>
  <si>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</si>
  <si>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</si>
  <si>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</si>
  <si>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</si>
  <si>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</si>
  <si>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</si>
  <si>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</si>
  <si>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</si>
  <si>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</si>
  <si>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</si>
  <si>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</si>
  <si>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</si>
  <si>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</si>
  <si>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</si>
  <si>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</si>
  <si>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</si>
  <si>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</si>
  <si>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</si>
  <si>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</si>
  <si>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</si>
  <si>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</si>
  <si>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</si>
  <si>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</si>
  <si>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</si>
  <si>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</si>
  <si>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</si>
  <si>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</si>
  <si>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</si>
  <si>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</si>
  <si>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</si>
  <si>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</si>
  <si>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</si>
  <si>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</si>
  <si>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</si>
  <si>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</si>
  <si>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</si>
  <si>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</si>
  <si>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</si>
  <si>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</si>
  <si>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</si>
  <si>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</si>
  <si>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</si>
  <si>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</si>
  <si>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</si>
  <si>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</si>
  <si>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</si>
  <si>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</si>
  <si>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</si>
  <si>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</si>
  <si>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</si>
  <si>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</si>
  <si>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</si>
  <si>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</si>
  <si>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</si>
  <si>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</si>
  <si>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</si>
  <si>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</si>
  <si>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</si>
  <si>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</si>
  <si>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</si>
  <si>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</si>
  <si>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</si>
  <si>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</si>
  <si>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</si>
  <si>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</si>
  <si>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</si>
  <si>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</si>
  <si>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</si>
  <si>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</si>
  <si>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</si>
  <si>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</si>
  <si>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</si>
  <si>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</si>
  <si>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</si>
  <si>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</si>
  <si>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</si>
  <si>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</si>
  <si>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</si>
  <si>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</si>
  <si>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</si>
  <si>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</si>
  <si>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</si>
  <si>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</si>
  <si>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</si>
  <si>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</si>
  <si>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</si>
  <si>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</si>
  <si>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</si>
  <si>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</si>
  <si>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</si>
  <si>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</si>
  <si>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</si>
  <si>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</si>
  <si>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</si>
  <si>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</si>
  <si>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</si>
  <si>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</si>
  <si>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</si>
  <si>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</si>
  <si>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</si>
  <si>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</si>
  <si>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</si>
  <si>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</si>
  <si>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</si>
  <si>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</si>
  <si>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</si>
  <si>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</si>
  <si>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</si>
  <si>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</si>
  <si>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</si>
  <si>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</si>
  <si>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</si>
  <si>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</si>
  <si>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</si>
  <si>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</si>
  <si>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</si>
  <si>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</si>
  <si>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</si>
  <si>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</si>
  <si>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</si>
  <si>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</si>
  <si>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</si>
  <si>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</si>
  <si>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</si>
  <si>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</si>
  <si>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</si>
  <si>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</si>
  <si>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</si>
  <si>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</si>
  <si>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</si>
  <si>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</si>
  <si>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</si>
  <si>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</si>
  <si>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</si>
  <si>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</si>
  <si>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</si>
  <si>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</si>
  <si>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</si>
  <si>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</si>
  <si>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</si>
  <si>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</si>
  <si>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</si>
  <si>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</si>
  <si>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</si>
  <si>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</si>
  <si>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</si>
  <si>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</si>
  <si>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</si>
  <si>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</si>
  <si>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</si>
  <si>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</si>
  <si>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</si>
  <si>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</si>
  <si>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</si>
  <si>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</si>
  <si>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</si>
  <si>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</si>
  <si>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</si>
  <si>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</si>
  <si>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</si>
  <si>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</si>
  <si>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</si>
  <si>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</si>
  <si>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</si>
  <si>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</si>
  <si>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</si>
  <si>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</si>
  <si>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</si>
  <si>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</si>
  <si>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</si>
  <si>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</si>
  <si>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</si>
  <si>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</si>
  <si>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</si>
  <si>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</si>
  <si>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</si>
  <si>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</si>
  <si>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</si>
  <si>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</si>
  <si>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</si>
  <si>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</si>
  <si>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</si>
  <si>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</si>
  <si>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</si>
  <si>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</si>
  <si>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</si>
  <si>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</si>
  <si>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</si>
  <si>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</si>
  <si>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</si>
  <si>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</si>
  <si>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</si>
  <si>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</si>
  <si>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</si>
  <si>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</si>
  <si>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</si>
  <si>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</si>
  <si>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</si>
  <si>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</si>
  <si>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</si>
  <si>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</si>
  <si>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</si>
  <si>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</si>
  <si>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</si>
  <si>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</si>
  <si>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</si>
  <si>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</si>
  <si>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</si>
  <si>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</si>
  <si>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</si>
  <si>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</si>
  <si>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</si>
  <si>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</si>
  <si>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</si>
  <si>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</si>
  <si>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</si>
  <si>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</si>
  <si>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</si>
  <si>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</si>
  <si>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</si>
  <si>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</si>
  <si>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</si>
  <si>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</si>
  <si>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</si>
  <si>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</si>
  <si>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</si>
  <si>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</si>
  <si>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</si>
  <si>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</si>
  <si>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</si>
  <si>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</si>
  <si>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</si>
  <si>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</si>
  <si>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</si>
  <si>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</si>
  <si>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</si>
  <si>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</si>
  <si>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</si>
  <si>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</si>
  <si>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</si>
  <si>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</si>
  <si>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</si>
  <si>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</si>
  <si>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</si>
  <si>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</si>
  <si>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</si>
  <si>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</si>
  <si>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</si>
  <si>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</si>
  <si>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</si>
  <si>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</si>
  <si>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</si>
  <si>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</si>
  <si>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</si>
  <si>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</si>
  <si>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</si>
  <si>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</si>
  <si>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</si>
  <si>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</si>
  <si>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</si>
  <si>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</si>
  <si>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</si>
  <si>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</si>
  <si>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</si>
  <si>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</si>
  <si>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</si>
  <si>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</si>
  <si>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</si>
  <si>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</si>
  <si>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</si>
  <si>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</si>
  <si>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</si>
  <si>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</si>
  <si>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</si>
  <si>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</si>
  <si>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</si>
  <si>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</si>
  <si>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</si>
  <si>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</si>
  <si>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</si>
  <si>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</si>
  <si>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</si>
  <si>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</si>
  <si>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</si>
  <si>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</si>
  <si>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</si>
  <si>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</si>
  <si>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</si>
  <si>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</si>
  <si>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</si>
  <si>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</si>
  <si>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</si>
  <si>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</si>
  <si>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</si>
  <si>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</si>
  <si>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</si>
  <si>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</si>
  <si>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</si>
  <si>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</si>
  <si>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</si>
  <si>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</si>
  <si>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</si>
  <si>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</si>
  <si>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</si>
  <si>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</si>
  <si>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</si>
  <si>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</si>
  <si>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</si>
  <si>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</si>
  <si>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</si>
  <si>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</si>
  <si>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</si>
  <si>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</si>
  <si>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</si>
  <si>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</si>
  <si>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</si>
  <si>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</si>
  <si>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</si>
  <si>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</si>
  <si>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</si>
  <si>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</si>
  <si>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</si>
  <si>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</si>
  <si>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</si>
  <si>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</si>
  <si>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</si>
  <si>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</si>
  <si>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</si>
  <si>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</si>
  <si>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</si>
  <si>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</si>
  <si>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</si>
  <si>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</si>
  <si>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</si>
  <si>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</si>
  <si>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</si>
  <si>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</si>
  <si>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</si>
  <si>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</si>
  <si>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</si>
  <si>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</si>
  <si>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</si>
  <si>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</si>
  <si>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</si>
  <si>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</si>
  <si>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</si>
  <si>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</si>
  <si>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</si>
  <si>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</si>
  <si>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</si>
  <si>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</si>
  <si>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</si>
  <si>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</si>
  <si>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</si>
  <si>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</si>
  <si>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</si>
  <si>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</si>
  <si>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</si>
  <si>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</si>
  <si>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</si>
  <si>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</si>
  <si>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</si>
  <si>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</si>
  <si>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</si>
  <si>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</si>
  <si>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</si>
  <si>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</si>
  <si>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</si>
  <si>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</si>
  <si>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</si>
  <si>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</si>
  <si>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</si>
  <si>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</si>
  <si>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</si>
  <si>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</si>
  <si>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</si>
  <si>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</si>
  <si>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</si>
  <si>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</si>
  <si>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</si>
  <si>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</si>
  <si>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</si>
  <si>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</si>
  <si>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</si>
  <si>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</si>
  <si>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</si>
  <si>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</si>
  <si>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</si>
  <si>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</si>
  <si>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</si>
  <si>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</si>
  <si>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</si>
  <si>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</si>
  <si>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</si>
  <si>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</si>
  <si>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</si>
  <si>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</si>
  <si>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</si>
  <si>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</si>
  <si>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</si>
  <si>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</si>
  <si>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</si>
  <si>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</si>
  <si>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</si>
  <si>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</si>
  <si>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</si>
  <si>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</si>
  <si>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</si>
  <si>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</si>
  <si>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</si>
  <si>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</si>
  <si>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</si>
  <si>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</si>
  <si>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</si>
  <si>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</si>
  <si>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</si>
  <si>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</si>
  <si>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</si>
  <si>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</si>
  <si>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</si>
  <si>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</si>
  <si>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</si>
  <si>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</si>
  <si>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</si>
  <si>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</si>
  <si>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</si>
  <si>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</si>
  <si>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</si>
  <si>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</si>
  <si>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</si>
  <si>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</si>
  <si>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</si>
  <si>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</si>
  <si>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</si>
  <si>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</si>
  <si>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</si>
  <si>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</si>
  <si>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</si>
  <si>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</si>
  <si>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</si>
  <si>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</si>
  <si>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</si>
  <si>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</si>
  <si>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</si>
  <si>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</si>
  <si>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</si>
  <si>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</si>
  <si>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</si>
  <si>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</si>
  <si>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</si>
  <si>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</si>
  <si>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</si>
  <si>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</si>
  <si>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</si>
  <si>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</si>
  <si>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</si>
  <si>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</si>
  <si>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</si>
  <si>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</si>
  <si>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</si>
  <si>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</si>
  <si>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</si>
  <si>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</si>
  <si>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</si>
  <si>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</si>
  <si>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</si>
  <si>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</si>
  <si>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</si>
  <si>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</si>
  <si>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</si>
  <si>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</si>
  <si>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</si>
  <si>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</si>
  <si>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</si>
  <si>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</si>
  <si>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</si>
  <si>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</si>
  <si>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</si>
  <si>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</si>
  <si>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</si>
  <si>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</si>
  <si>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</si>
  <si>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</si>
  <si>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</si>
  <si>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</si>
  <si>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</si>
  <si>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</si>
  <si>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</si>
  <si>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</si>
  <si>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</si>
  <si>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</si>
  <si>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</si>
  <si>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</si>
  <si>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</si>
  <si>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</si>
  <si>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</si>
  <si>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</si>
  <si>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</si>
  <si>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</si>
  <si>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</si>
  <si>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</si>
  <si>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</si>
  <si>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</si>
  <si>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</si>
  <si>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</si>
  <si>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</si>
  <si>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</si>
  <si>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</si>
  <si>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</si>
  <si>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</si>
  <si>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</si>
  <si>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</si>
  <si>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</si>
  <si>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</si>
  <si>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</si>
  <si>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</si>
  <si>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</si>
  <si>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</si>
  <si>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</si>
  <si>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</si>
  <si>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</si>
  <si>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</si>
  <si>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</si>
  <si>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</si>
  <si>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</si>
  <si>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</si>
  <si>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</si>
  <si>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</si>
  <si>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</si>
  <si>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</si>
  <si>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</si>
  <si>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</si>
  <si>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</si>
  <si>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</si>
  <si>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</si>
  <si>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</si>
  <si>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</si>
  <si>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</si>
  <si>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</si>
  <si>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</si>
  <si>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</si>
  <si>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</si>
  <si>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</si>
  <si>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</si>
  <si>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</si>
  <si>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</si>
  <si>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</si>
  <si>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</si>
  <si>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</si>
  <si>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</si>
  <si>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</si>
  <si>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</si>
  <si>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</si>
  <si>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</si>
  <si>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</si>
  <si>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</si>
  <si>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</si>
  <si>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</si>
  <si>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</si>
  <si>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</si>
  <si>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</si>
  <si>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</si>
  <si>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</si>
  <si>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</si>
  <si>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</si>
  <si>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</si>
  <si>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</si>
  <si>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</si>
  <si>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</si>
  <si>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</si>
  <si>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</si>
  <si>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</si>
  <si>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</si>
  <si>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</si>
  <si>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</si>
  <si>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</si>
  <si>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</si>
  <si>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</si>
  <si>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</si>
  <si>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</si>
  <si>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</si>
  <si>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</si>
  <si>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</si>
  <si>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</si>
  <si>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</si>
  <si>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</si>
  <si>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</si>
  <si>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</si>
  <si>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</si>
  <si>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</si>
  <si>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</si>
  <si>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</si>
  <si>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</si>
  <si>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</si>
  <si>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</si>
  <si>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</si>
  <si>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</si>
  <si>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</si>
  <si>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</si>
  <si>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</si>
  <si>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</si>
  <si>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</si>
  <si>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</si>
  <si>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</si>
  <si>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</si>
  <si>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</si>
  <si>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</si>
  <si>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</si>
  <si>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</si>
  <si>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</si>
  <si>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</si>
  <si>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</si>
  <si>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</si>
  <si>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</si>
  <si>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</si>
  <si>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</si>
  <si>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</si>
  <si>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</si>
  <si>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</si>
  <si>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</si>
  <si>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</si>
  <si>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</si>
  <si>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</si>
  <si>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</si>
  <si>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</si>
  <si>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</si>
  <si>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</si>
  <si>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</si>
  <si>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</si>
  <si>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</si>
  <si>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</si>
  <si>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</si>
  <si>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</si>
  <si>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</si>
  <si>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</si>
  <si>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</si>
  <si>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</si>
  <si>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</si>
  <si>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</si>
  <si>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</si>
  <si>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</si>
  <si>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</si>
  <si>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</si>
  <si>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</si>
  <si>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</si>
  <si>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</si>
  <si>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</si>
  <si>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</si>
  <si>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</si>
  <si>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</si>
  <si>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</si>
  <si>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</si>
  <si>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</si>
  <si>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</si>
  <si>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</si>
  <si>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</si>
  <si>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</si>
  <si>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</si>
  <si>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</si>
  <si>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</si>
  <si>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</si>
  <si>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</si>
  <si>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</si>
  <si>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</si>
  <si>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</si>
  <si>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</si>
  <si>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</si>
  <si>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</si>
  <si>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</si>
  <si>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</si>
  <si>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</si>
  <si>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</si>
  <si>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</si>
  <si>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</si>
  <si>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</si>
  <si>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</si>
  <si>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</si>
  <si>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</si>
  <si>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</si>
  <si>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</si>
  <si>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</si>
  <si>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</si>
  <si>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</si>
  <si>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</si>
  <si>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</si>
  <si>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</si>
  <si>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</si>
  <si>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</si>
  <si>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</si>
  <si>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</si>
  <si>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</si>
  <si>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</si>
  <si>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</si>
  <si>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</si>
  <si>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</si>
  <si>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</si>
  <si>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</si>
  <si>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</si>
  <si>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</si>
  <si>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</si>
  <si>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</si>
  <si>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</si>
  <si>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</si>
  <si>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</si>
  <si>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</si>
  <si>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</si>
  <si>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</si>
  <si>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</si>
  <si>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</si>
  <si>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</si>
  <si>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</si>
  <si>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</si>
  <si>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</si>
  <si>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</si>
  <si>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</si>
  <si>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</si>
  <si>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</si>
  <si>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</si>
  <si>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</si>
  <si>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</si>
  <si>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</si>
  <si>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</si>
  <si>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</si>
  <si>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</si>
  <si>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</si>
  <si>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</si>
  <si>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</si>
  <si>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</si>
  <si>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</si>
  <si>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</si>
  <si>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</si>
  <si>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</si>
  <si>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</si>
  <si>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</si>
  <si>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</si>
  <si>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</si>
  <si>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</si>
  <si>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</si>
  <si>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</si>
  <si>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</si>
  <si>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</si>
  <si>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</si>
  <si>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</si>
  <si>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</si>
  <si>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</si>
  <si>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</si>
  <si>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</si>
  <si>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</si>
  <si>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</si>
  <si>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</si>
  <si>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</si>
  <si>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</si>
  <si>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</si>
  <si>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</si>
  <si>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</si>
  <si>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</si>
  <si>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</si>
  <si>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</si>
  <si>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</si>
  <si>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</si>
  <si>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</si>
  <si>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</si>
  <si>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</si>
  <si>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</si>
  <si>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</si>
  <si>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</si>
  <si>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</si>
  <si>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</si>
  <si>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</si>
  <si>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</si>
  <si>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</si>
  <si>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</si>
  <si>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</si>
  <si>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</si>
  <si>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</si>
  <si>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</si>
  <si>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</si>
  <si>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</si>
  <si>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</si>
  <si>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</si>
  <si>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</si>
  <si>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</si>
  <si>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</si>
  <si>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</si>
  <si>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</si>
  <si>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</si>
  <si>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</si>
  <si>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</si>
  <si>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</si>
  <si>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</si>
  <si>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</si>
  <si>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</si>
  <si>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</si>
  <si>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</si>
  <si>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</si>
  <si>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</si>
  <si>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</si>
  <si>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</si>
  <si>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</si>
  <si>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</si>
  <si>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</si>
  <si>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</si>
  <si>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</si>
  <si>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</si>
  <si>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</si>
  <si>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</si>
  <si>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</si>
  <si>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</si>
  <si>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</si>
  <si>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</si>
  <si>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</si>
  <si>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</si>
  <si>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</si>
  <si>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</si>
  <si>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</si>
  <si>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</si>
  <si>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</si>
  <si>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</si>
  <si>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</si>
  <si>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</si>
  <si>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</si>
  <si>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</si>
  <si>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</si>
  <si>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</si>
  <si>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</si>
  <si>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</si>
  <si>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</si>
  <si>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</si>
  <si>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</si>
  <si>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</si>
  <si>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</si>
  <si>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</si>
  <si>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</si>
  <si>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</si>
  <si>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</si>
  <si>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</si>
  <si>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</si>
  <si>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</si>
  <si>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</si>
  <si>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</si>
  <si>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</si>
  <si>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</si>
  <si>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</si>
  <si>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</si>
  <si>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</si>
  <si>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</si>
  <si>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</si>
  <si>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</si>
  <si>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</si>
  <si>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</si>
  <si>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</si>
  <si>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</si>
  <si>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</si>
  <si>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</si>
  <si>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</si>
  <si>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</si>
  <si>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</si>
  <si>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</si>
  <si>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</si>
  <si>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</si>
  <si>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</si>
  <si>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</si>
  <si>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</si>
  <si>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</si>
  <si>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</si>
  <si>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</si>
  <si>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</si>
  <si>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</si>
  <si>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</si>
  <si>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</si>
  <si>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</si>
  <si>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</si>
  <si>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</si>
  <si>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</si>
  <si>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</si>
  <si>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</si>
  <si>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</si>
  <si>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</si>
  <si>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</si>
  <si>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</si>
  <si>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</si>
  <si>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</si>
  <si>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</si>
  <si>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</si>
  <si>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</si>
  <si>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</si>
  <si>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</si>
  <si>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</si>
  <si>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</si>
  <si>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</si>
  <si>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</si>
  <si>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</si>
  <si>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</si>
  <si>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</si>
  <si>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</si>
  <si>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</si>
  <si>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</si>
  <si>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</si>
  <si>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</si>
  <si>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</si>
  <si>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</si>
  <si>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</si>
  <si>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</si>
  <si>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</si>
  <si>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</si>
  <si>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</si>
  <si>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</si>
  <si>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</si>
  <si>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</si>
  <si>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</si>
  <si>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</si>
  <si>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</si>
  <si>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</si>
  <si>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</si>
  <si>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</si>
  <si>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</si>
  <si>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</si>
  <si>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</si>
  <si>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</si>
  <si>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</si>
  <si>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</si>
  <si>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</si>
  <si>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</si>
  <si>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</si>
  <si>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</si>
  <si>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</si>
  <si>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</si>
  <si>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</si>
  <si>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</si>
  <si>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</si>
  <si>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</si>
  <si>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</si>
  <si>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</si>
  <si>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</si>
  <si>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</si>
  <si>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</si>
  <si>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</si>
  <si>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</si>
  <si>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</si>
  <si>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</si>
  <si>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</si>
  <si>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</si>
  <si>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</si>
  <si>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</si>
  <si>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</si>
  <si>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</si>
  <si>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</si>
  <si>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</si>
  <si>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</si>
  <si>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</si>
  <si>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</si>
  <si>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</si>
  <si>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</si>
  <si>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</si>
  <si>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</si>
  <si>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</si>
  <si>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</si>
  <si>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</si>
  <si>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</si>
  <si>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</si>
  <si>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</si>
  <si>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</si>
  <si>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</si>
  <si>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</si>
  <si>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</si>
  <si>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</si>
  <si>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</si>
  <si>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</si>
  <si>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</si>
  <si>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</si>
  <si>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</si>
  <si>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</si>
  <si>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</si>
  <si>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</si>
  <si>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</si>
  <si>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</si>
  <si>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</si>
  <si>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</si>
  <si>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</si>
  <si>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</si>
  <si>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</si>
  <si>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</si>
  <si>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</si>
  <si>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</si>
  <si>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</si>
  <si>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</si>
  <si>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</si>
  <si>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</si>
  <si>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</si>
  <si>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</si>
  <si>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</si>
  <si>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</si>
  <si>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</si>
  <si>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</si>
  <si>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</si>
  <si>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</si>
  <si>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</si>
  <si>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</si>
  <si>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</si>
  <si>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</si>
  <si>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</si>
  <si>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</si>
  <si>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</si>
  <si>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</si>
  <si>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</si>
  <si>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</si>
  <si>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</si>
  <si>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</si>
  <si>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</si>
  <si>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</si>
  <si>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</si>
  <si>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</si>
  <si>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</si>
  <si>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</si>
  <si>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</si>
  <si>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</si>
  <si>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</si>
  <si>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</si>
  <si>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</si>
  <si>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</si>
  <si>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</si>
  <si>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</si>
  <si>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</si>
  <si>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</si>
  <si>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</si>
  <si>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</si>
  <si>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</si>
  <si>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</si>
  <si>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</si>
  <si>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</si>
  <si>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</si>
  <si>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</si>
  <si>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</si>
  <si>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</si>
  <si>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</si>
  <si>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</si>
  <si>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</si>
  <si>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</si>
  <si>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</si>
  <si>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</si>
  <si>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</si>
  <si>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</si>
  <si>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</si>
  <si>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</si>
  <si>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</si>
  <si>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</si>
  <si>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</si>
  <si>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</si>
  <si>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</si>
  <si>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</si>
  <si>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</si>
  <si>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</si>
  <si>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</si>
  <si>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</si>
  <si>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</si>
  <si>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</si>
  <si>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</si>
  <si>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</si>
  <si>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</si>
  <si>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</si>
  <si>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</si>
  <si>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</si>
  <si>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</si>
  <si>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</si>
  <si>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</si>
  <si>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</si>
  <si>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</si>
  <si>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</si>
  <si>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</si>
  <si>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</si>
  <si>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</si>
  <si>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</si>
  <si>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</si>
  <si>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</si>
  <si>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</si>
  <si>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</si>
  <si>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</si>
  <si>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</si>
  <si>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</si>
  <si>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</si>
  <si>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</si>
  <si>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</si>
  <si>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</si>
  <si>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</si>
  <si>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</si>
  <si>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</si>
  <si>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</si>
  <si>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</si>
  <si>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</si>
  <si>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</si>
  <si>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</si>
  <si>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</si>
  <si>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</si>
  <si>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</si>
  <si>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</si>
  <si>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</si>
  <si>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</si>
  <si>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</si>
  <si>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</si>
  <si>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</si>
  <si>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</si>
  <si>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</si>
  <si>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</si>
  <si>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</si>
  <si>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</si>
  <si>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</si>
  <si>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</si>
  <si>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</si>
  <si>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</si>
  <si>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</si>
  <si>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</si>
  <si>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</si>
  <si>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</si>
  <si>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</si>
  <si>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</si>
  <si>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</si>
  <si>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</si>
  <si>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</si>
  <si>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</si>
  <si>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</si>
  <si>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</si>
  <si>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</si>
  <si>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</si>
  <si>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</si>
  <si>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</si>
  <si>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</si>
  <si>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</si>
  <si>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</si>
  <si>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</si>
  <si>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</si>
  <si>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</si>
  <si>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</si>
  <si>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</si>
  <si>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</si>
  <si>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</si>
  <si>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</si>
  <si>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</si>
  <si>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</si>
  <si>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</si>
  <si>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</si>
  <si>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</si>
  <si>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</si>
  <si>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</si>
  <si>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</si>
  <si>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</si>
  <si>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</si>
  <si>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</si>
  <si>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</si>
  <si>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</si>
  <si>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</si>
  <si>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</si>
  <si>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</si>
  <si>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</si>
  <si>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</si>
  <si>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</si>
  <si>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</si>
  <si>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</si>
  <si>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</si>
  <si>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</si>
  <si>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</si>
  <si>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</si>
  <si>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</si>
  <si>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</si>
  <si>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</si>
  <si>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</si>
  <si>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</si>
  <si>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</si>
  <si>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</si>
  <si>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</si>
  <si>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</si>
  <si>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</si>
  <si>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</si>
  <si>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</si>
  <si>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</si>
  <si>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</si>
  <si>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</si>
  <si>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</si>
  <si>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</si>
  <si>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</si>
  <si>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</si>
  <si>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</si>
  <si>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</si>
  <si>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</si>
  <si>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</si>
  <si>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</si>
  <si>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</si>
  <si>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</si>
  <si>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</si>
  <si>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</si>
  <si>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</si>
  <si>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</si>
  <si>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</si>
  <si>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</si>
  <si>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</si>
  <si>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</si>
  <si>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</si>
  <si>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</si>
  <si>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</si>
  <si>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</si>
  <si>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</si>
  <si>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</si>
  <si>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</si>
  <si>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</si>
  <si>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</si>
  <si>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</si>
  <si>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</si>
  <si>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</si>
  <si>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</si>
  <si>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</si>
  <si>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</si>
  <si>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</si>
  <si>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</si>
  <si>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</si>
  <si>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</si>
  <si>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</si>
  <si>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</si>
  <si>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</si>
  <si>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</si>
  <si>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</si>
  <si>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</si>
  <si>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</si>
  <si>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</si>
  <si>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</si>
  <si>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</si>
  <si>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</si>
  <si>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</si>
  <si>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</si>
  <si>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</si>
  <si>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</si>
  <si>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</si>
  <si>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</si>
  <si>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</si>
  <si>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</si>
  <si>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</si>
  <si>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</si>
  <si>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</si>
  <si>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</si>
  <si>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</si>
  <si>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</si>
  <si>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</si>
  <si>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</si>
  <si>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</si>
  <si>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</si>
  <si>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</si>
  <si>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</si>
  <si>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</si>
  <si>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</si>
  <si>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</si>
  <si>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</si>
  <si>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</si>
  <si>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</si>
  <si>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</si>
  <si>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</si>
  <si>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</si>
  <si>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</si>
  <si>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</si>
  <si>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</si>
  <si>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</si>
  <si>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</si>
  <si>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</si>
  <si>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</si>
  <si>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</si>
  <si>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</si>
  <si>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</si>
  <si>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</si>
  <si>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</si>
  <si>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</si>
  <si>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</si>
  <si>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</si>
  <si>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</si>
  <si>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</si>
  <si>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</si>
  <si>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</si>
  <si>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</si>
  <si>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</si>
  <si>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</si>
  <si>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</si>
  <si>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</si>
  <si>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</si>
  <si>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</si>
  <si>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</si>
  <si>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</si>
  <si>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</si>
  <si>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</si>
  <si>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</si>
  <si>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</si>
  <si>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</si>
  <si>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</si>
  <si>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</si>
  <si>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</si>
  <si>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</si>
  <si>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</si>
  <si>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</si>
  <si>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</si>
  <si>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</si>
  <si>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</si>
  <si>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</si>
  <si>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</si>
  <si>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</si>
  <si>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</si>
  <si>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</si>
  <si>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</si>
  <si>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</si>
  <si>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</si>
  <si>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</si>
  <si>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</si>
  <si>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</si>
  <si>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</si>
  <si>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</si>
  <si>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</si>
  <si>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</si>
  <si>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</si>
  <si>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</si>
  <si>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</si>
  <si>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</si>
  <si>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</si>
  <si>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</si>
  <si>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</si>
  <si>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</si>
  <si>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</si>
  <si>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</si>
  <si>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</si>
  <si>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</si>
  <si>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</si>
  <si>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</si>
  <si>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</si>
  <si>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</si>
  <si>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</si>
  <si>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</si>
  <si>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</si>
  <si>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</si>
  <si>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</si>
  <si>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</si>
  <si>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</si>
  <si>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</si>
  <si>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</si>
  <si>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</si>
  <si>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</si>
  <si>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</si>
  <si>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</si>
  <si>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</si>
  <si>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</si>
  <si>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</si>
  <si>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</si>
  <si>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</si>
  <si>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</si>
  <si>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</si>
  <si>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</si>
  <si>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</si>
  <si>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</si>
  <si>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</si>
  <si>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</si>
  <si>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</si>
  <si>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</si>
  <si>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</si>
  <si>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</si>
  <si>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</si>
  <si>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</si>
  <si>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</si>
  <si>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</si>
  <si>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</si>
  <si>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</si>
  <si>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</si>
  <si>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</si>
  <si>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</si>
  <si>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</si>
  <si>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</si>
  <si>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</si>
  <si>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</si>
  <si>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</si>
  <si>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</si>
  <si>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</si>
  <si>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</si>
  <si>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</si>
  <si>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</si>
  <si>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</si>
  <si>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</si>
  <si>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</si>
  <si>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</si>
  <si>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</si>
  <si>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</si>
  <si>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</si>
  <si>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</si>
  <si>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</si>
  <si>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</si>
  <si>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</si>
  <si>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</si>
  <si>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</si>
  <si>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</si>
  <si>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</si>
  <si>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</si>
  <si>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</si>
  <si>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</si>
  <si>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</si>
  <si>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</si>
  <si>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</si>
  <si>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</si>
  <si>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</si>
  <si>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</si>
  <si>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</si>
  <si>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</si>
  <si>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</si>
  <si>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</si>
  <si>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</si>
  <si>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</si>
  <si>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</si>
  <si>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</si>
  <si>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</si>
  <si>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</si>
  <si>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</si>
  <si>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</si>
  <si>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</si>
  <si>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</si>
  <si>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</si>
  <si>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</si>
  <si>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</si>
  <si>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</si>
  <si>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</si>
  <si>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</si>
  <si>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</si>
  <si>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</si>
  <si>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</si>
  <si>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</si>
  <si>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</si>
  <si>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</si>
  <si>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</si>
  <si>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</si>
  <si>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</si>
  <si>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</si>
  <si>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</si>
  <si>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</si>
  <si>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</si>
  <si>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</si>
  <si>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</si>
  <si>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</si>
  <si>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</si>
  <si>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</si>
  <si>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</si>
  <si>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</si>
  <si>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</si>
  <si>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</si>
  <si>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</si>
  <si>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</si>
  <si>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</si>
  <si>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</si>
  <si>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</si>
  <si>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</si>
  <si>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</si>
  <si>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</si>
  <si>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</si>
  <si>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</si>
  <si>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</si>
  <si>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</si>
  <si>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</si>
  <si>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</si>
  <si>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</si>
  <si>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</si>
  <si>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</si>
  <si>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</si>
  <si>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</si>
  <si>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</si>
  <si>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</si>
  <si>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</si>
  <si>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</si>
  <si>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</si>
  <si>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</si>
  <si>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</si>
  <si>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</si>
  <si>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</si>
  <si>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</si>
  <si>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</si>
  <si>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</si>
  <si>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</si>
  <si>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</si>
  <si>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</si>
  <si>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</si>
  <si>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</si>
  <si>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</si>
  <si>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</si>
  <si>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</si>
  <si>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</si>
  <si>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</si>
  <si>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</si>
  <si>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</si>
  <si>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</si>
  <si>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</si>
  <si>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</si>
  <si>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</si>
  <si>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</si>
  <si>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</si>
  <si>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</si>
  <si>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</si>
  <si>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</si>
  <si>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</si>
  <si>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</si>
  <si>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</si>
  <si>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</si>
  <si>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</si>
  <si>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</si>
  <si>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</si>
  <si>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</si>
  <si>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</si>
  <si>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</si>
  <si>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</si>
  <si>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</si>
  <si>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</si>
  <si>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</si>
  <si>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</si>
  <si>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</si>
  <si>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</si>
  <si>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</si>
  <si>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</si>
  <si>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</si>
  <si>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</si>
  <si>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</si>
  <si>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</si>
  <si>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</si>
  <si>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</si>
  <si>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</si>
  <si>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</si>
  <si>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</si>
  <si>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</si>
  <si>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</si>
  <si>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</si>
  <si>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</si>
  <si>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</si>
  <si>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</si>
  <si>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</si>
  <si>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</si>
  <si>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</si>
  <si>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</si>
  <si>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</si>
  <si>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</si>
  <si>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</si>
  <si>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</si>
  <si>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</si>
  <si>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</si>
  <si>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</si>
  <si>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</si>
  <si>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</si>
  <si>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</si>
  <si>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</si>
  <si>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</si>
  <si>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</si>
  <si>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</si>
  <si>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</si>
  <si>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</si>
  <si>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</si>
  <si>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</si>
  <si>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</si>
  <si>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</si>
  <si>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</si>
  <si>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</si>
  <si>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</si>
  <si>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</si>
  <si>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</si>
  <si>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</si>
  <si>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</si>
  <si>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</si>
  <si>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</si>
  <si>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</si>
  <si>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</si>
  <si>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</si>
  <si>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</si>
  <si>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</si>
  <si>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</si>
  <si>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</si>
  <si>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</si>
  <si>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</si>
  <si>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</si>
  <si>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</si>
  <si>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</si>
  <si>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</si>
  <si>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</si>
  <si>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</si>
  <si>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</si>
  <si>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</si>
  <si>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</si>
  <si>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</si>
  <si>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</si>
  <si>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</si>
  <si>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</si>
  <si>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</si>
  <si>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</si>
  <si>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</si>
  <si>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</si>
  <si>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</si>
  <si>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</si>
  <si>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</si>
  <si>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</si>
  <si>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</si>
  <si>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</si>
  <si>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</si>
  <si>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</si>
  <si>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</si>
  <si>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</si>
  <si>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</si>
  <si>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</si>
  <si>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</si>
  <si>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</si>
  <si>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</si>
  <si>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</si>
  <si>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</si>
  <si>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</si>
  <si>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</si>
  <si>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</si>
  <si>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</si>
  <si>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</si>
  <si>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</si>
  <si>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</si>
  <si>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</si>
  <si>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</si>
  <si>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</si>
  <si>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</si>
  <si>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</si>
  <si>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</si>
  <si>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</si>
  <si>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</si>
  <si>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</si>
  <si>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</si>
  <si>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</si>
  <si>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</si>
  <si>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</si>
  <si>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</si>
  <si>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</si>
  <si>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</si>
  <si>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</si>
  <si>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</si>
  <si>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</si>
  <si>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</si>
  <si>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</si>
  <si>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</si>
  <si>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</si>
  <si>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</si>
  <si>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</si>
  <si>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</si>
  <si>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</si>
  <si>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</si>
  <si>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</si>
  <si>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</si>
  <si>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</si>
  <si>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</si>
  <si>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</si>
  <si>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</si>
  <si>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</si>
  <si>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</si>
  <si>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</si>
  <si>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</si>
  <si>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</si>
  <si>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</si>
  <si>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</si>
  <si>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</si>
  <si>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</si>
  <si>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</si>
  <si>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</si>
  <si>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</si>
  <si>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</si>
  <si>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</si>
  <si>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</si>
  <si>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</si>
  <si>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</si>
  <si>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</si>
  <si>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</si>
  <si>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</si>
  <si>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</si>
  <si>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</si>
  <si>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</si>
  <si>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</si>
  <si>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</si>
  <si>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</si>
  <si>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</si>
  <si>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</si>
  <si>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</si>
  <si>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</si>
  <si>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</si>
  <si>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</si>
  <si>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</si>
  <si>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</si>
  <si>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</si>
  <si>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</si>
  <si>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</si>
  <si>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</si>
  <si>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</si>
  <si>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</si>
  <si>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</si>
  <si>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</si>
  <si>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</si>
  <si>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</si>
  <si>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</si>
  <si>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</si>
  <si>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</si>
  <si>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</si>
  <si>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</si>
  <si>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</si>
  <si>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</si>
  <si>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</si>
  <si>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</si>
  <si>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</si>
  <si>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</si>
  <si>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</si>
  <si>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</si>
  <si>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</si>
  <si>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</si>
  <si>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</si>
  <si>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</si>
  <si>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</si>
  <si>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</si>
  <si>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</si>
  <si>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</si>
  <si>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</si>
  <si>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</si>
  <si>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</si>
  <si>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</si>
  <si>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</si>
  <si>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</si>
  <si>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</si>
  <si>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</si>
  <si>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</si>
  <si>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</si>
  <si>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</si>
  <si>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</si>
  <si>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</si>
  <si>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</si>
  <si>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</si>
  <si>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</si>
  <si>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</si>
  <si>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</si>
  <si>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</si>
  <si>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</si>
  <si>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</si>
  <si>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</si>
  <si>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</si>
  <si>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</si>
  <si>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</si>
  <si>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</si>
  <si>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</si>
  <si>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</si>
  <si>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</si>
  <si>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</si>
  <si>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</si>
  <si>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</si>
  <si>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</si>
  <si>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</si>
  <si>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</si>
  <si>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</si>
  <si>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</si>
  <si>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</si>
  <si>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</si>
  <si>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</si>
  <si>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</si>
  <si>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</si>
  <si>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</si>
  <si>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</si>
  <si>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</si>
  <si>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</si>
  <si>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</si>
  <si>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</si>
  <si>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</si>
  <si>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</si>
  <si>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</si>
  <si>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</si>
  <si>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</si>
  <si>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</si>
  <si>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</si>
  <si>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</si>
  <si>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</si>
  <si>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</si>
  <si>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</si>
  <si>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</si>
  <si>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</si>
  <si>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</si>
  <si>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</si>
  <si>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</si>
  <si>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</si>
  <si>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</si>
  <si>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</si>
  <si>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</si>
  <si>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</si>
  <si>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</si>
  <si>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</si>
  <si>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</si>
  <si>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</si>
  <si>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</si>
  <si>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</si>
  <si>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</si>
  <si>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</si>
  <si>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</si>
  <si>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</si>
  <si>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</si>
  <si>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</si>
  <si>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</si>
  <si>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</si>
  <si>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</si>
  <si>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</si>
  <si>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</si>
  <si>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</si>
  <si>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</si>
  <si>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</si>
  <si>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</si>
  <si>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</si>
  <si>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</si>
  <si>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</si>
  <si>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</si>
  <si>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</si>
  <si>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</si>
  <si>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</si>
  <si>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</si>
  <si>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</si>
  <si>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</si>
  <si>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</si>
  <si>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</si>
  <si>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</si>
  <si>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</si>
  <si>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</si>
  <si>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</si>
  <si>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</si>
  <si>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</si>
  <si>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</si>
  <si>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</si>
  <si>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</si>
  <si>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</si>
  <si>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</si>
  <si>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</si>
  <si>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</si>
  <si>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</si>
  <si>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</si>
  <si>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</si>
  <si>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</si>
  <si>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</si>
  <si>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</si>
  <si>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</si>
  <si>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</si>
  <si>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</si>
  <si>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</si>
  <si>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</si>
  <si>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</si>
  <si>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</si>
  <si>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</si>
  <si>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</si>
  <si>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</si>
  <si>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</si>
  <si>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</si>
  <si>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</si>
  <si>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</si>
  <si>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</si>
  <si>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</si>
  <si>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</si>
  <si>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</si>
  <si>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</si>
  <si>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</si>
  <si>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</si>
  <si>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</si>
  <si>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</si>
  <si>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</si>
  <si>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</si>
  <si>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</si>
  <si>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</si>
  <si>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</si>
  <si>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</si>
  <si>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</si>
  <si>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</si>
  <si>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</si>
  <si>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</si>
  <si>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</si>
  <si>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</si>
  <si>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</si>
  <si>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</si>
  <si>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</si>
  <si>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</si>
  <si>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</si>
  <si>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</si>
  <si>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</si>
  <si>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</si>
  <si>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</si>
  <si>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</si>
  <si>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</si>
  <si>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</si>
  <si>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</si>
  <si>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</si>
  <si>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</si>
  <si>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</si>
  <si>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</si>
  <si>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</si>
  <si>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</si>
  <si>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</si>
  <si>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</si>
  <si>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</si>
  <si>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</si>
  <si>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</si>
  <si>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</si>
  <si>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</si>
  <si>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</si>
  <si>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</si>
  <si>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</si>
  <si>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</si>
  <si>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</si>
  <si>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</si>
  <si>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</si>
  <si>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</si>
  <si>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</si>
  <si>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</si>
  <si>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</si>
  <si>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</si>
  <si>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</si>
  <si>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</si>
  <si>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</si>
  <si>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</si>
  <si>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</si>
  <si>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</si>
  <si>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</si>
  <si>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</si>
  <si>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</si>
  <si>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</si>
  <si>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</si>
  <si>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</si>
  <si>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</si>
  <si>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</si>
  <si>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</si>
  <si>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</si>
  <si>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</si>
  <si>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</si>
  <si>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</si>
  <si>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</si>
  <si>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</si>
  <si>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</si>
  <si>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</si>
  <si>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</si>
  <si>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</si>
  <si>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</si>
  <si>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</si>
  <si>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</si>
  <si>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</si>
  <si>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</si>
  <si>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</si>
  <si>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</si>
  <si>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</si>
  <si>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</si>
  <si>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</si>
  <si>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</si>
  <si>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</si>
  <si>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</si>
  <si>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</si>
  <si>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</si>
  <si>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</si>
  <si>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</si>
  <si>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</si>
  <si>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</si>
  <si>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</si>
  <si>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</si>
  <si>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</si>
  <si>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</si>
  <si>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</si>
  <si>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</si>
  <si>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</si>
  <si>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</si>
  <si>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</si>
  <si>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</si>
  <si>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</si>
  <si>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</si>
  <si>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</si>
  <si>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</si>
  <si>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</si>
  <si>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</si>
  <si>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</si>
  <si>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</si>
  <si>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</si>
  <si>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</si>
  <si>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</si>
  <si>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</si>
  <si>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</si>
  <si>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</si>
  <si>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</si>
  <si>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</si>
  <si>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</si>
  <si>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</si>
  <si>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</si>
  <si>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</si>
  <si>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</si>
  <si>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</si>
  <si>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</si>
  <si>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</si>
  <si>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</si>
  <si>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</si>
  <si>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</si>
  <si>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</si>
  <si>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</si>
  <si>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</si>
  <si>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</si>
  <si>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</si>
  <si>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</si>
  <si>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</si>
  <si>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</si>
  <si>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</si>
  <si>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</si>
  <si>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</si>
  <si>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</si>
  <si>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</si>
  <si>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</si>
  <si>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</si>
  <si>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</si>
  <si>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</si>
  <si>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</si>
  <si>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</si>
  <si>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</si>
  <si>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</si>
  <si>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</si>
  <si>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</si>
  <si>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</si>
  <si>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</si>
  <si>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</si>
  <si>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</si>
  <si>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</si>
  <si>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</si>
  <si>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</si>
  <si>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</si>
  <si>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</si>
  <si>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</si>
  <si>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</si>
  <si>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</si>
  <si>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</si>
  <si>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</si>
  <si>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</si>
  <si>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</si>
  <si>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</si>
  <si>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</si>
  <si>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</si>
  <si>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</si>
  <si>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</si>
  <si>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</si>
  <si>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</si>
  <si>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</si>
  <si>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</si>
  <si>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</si>
  <si>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</si>
  <si>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</si>
  <si>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</si>
  <si>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</si>
  <si>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</si>
  <si>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</si>
  <si>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</si>
  <si>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</si>
  <si>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</si>
  <si>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</si>
  <si>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</si>
  <si>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</si>
  <si>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</si>
  <si>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</si>
  <si>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</si>
  <si>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</si>
  <si>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</si>
  <si>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</si>
  <si>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</si>
  <si>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</si>
  <si>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</si>
  <si>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</si>
  <si>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</si>
  <si>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</si>
  <si>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</si>
  <si>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</si>
  <si>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</si>
  <si>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</si>
  <si>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</si>
  <si>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</si>
  <si>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</si>
  <si>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</si>
  <si>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</si>
  <si>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</si>
  <si>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</si>
  <si>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</si>
  <si>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</si>
  <si>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</si>
  <si>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</si>
  <si>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</si>
  <si>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</si>
  <si>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</si>
  <si>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</si>
  <si>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</si>
  <si>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</si>
  <si>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</si>
  <si>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</si>
  <si>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</si>
  <si>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</si>
  <si>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</si>
  <si>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</si>
  <si>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</si>
  <si>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</si>
  <si>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</si>
  <si>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</si>
  <si>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</si>
  <si>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</si>
  <si>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</si>
  <si>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</si>
  <si>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</si>
  <si>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</si>
  <si>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</si>
  <si>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</si>
  <si>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</si>
  <si>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</si>
  <si>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</si>
  <si>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</si>
  <si>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</si>
  <si>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</si>
  <si>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</si>
  <si>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</si>
  <si>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</si>
  <si>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</si>
  <si>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</si>
  <si>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</si>
  <si>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</si>
  <si>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</si>
  <si>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</si>
  <si>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</si>
  <si>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</si>
  <si>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</si>
  <si>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</si>
  <si>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</si>
  <si>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</si>
  <si>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</si>
  <si>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</si>
  <si>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</si>
  <si>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</si>
  <si>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</si>
  <si>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</si>
  <si>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</si>
  <si>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</si>
  <si>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</si>
  <si>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</si>
  <si>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</si>
  <si>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</si>
  <si>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</si>
  <si>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</si>
  <si>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</si>
  <si>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</si>
  <si>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</si>
  <si>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</si>
  <si>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</si>
  <si>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</si>
  <si>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</si>
  <si>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</si>
  <si>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</si>
  <si>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</si>
  <si>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</si>
  <si>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</si>
  <si>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</si>
  <si>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</si>
  <si>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</si>
  <si>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</si>
  <si>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</si>
  <si>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</si>
  <si>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</si>
  <si>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</si>
  <si>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</si>
  <si>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</si>
  <si>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</si>
  <si>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</si>
  <si>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</si>
  <si>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</si>
  <si>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</si>
  <si>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</si>
  <si>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</si>
  <si>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</si>
  <si>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</si>
  <si>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</si>
  <si>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</si>
  <si>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</si>
  <si>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</si>
  <si>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</si>
  <si>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</si>
  <si>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</si>
  <si>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</si>
  <si>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</si>
  <si>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</si>
  <si>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</si>
  <si>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</si>
  <si>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</si>
  <si>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</si>
  <si>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</si>
  <si>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</si>
  <si>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</si>
  <si>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</si>
  <si>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</si>
  <si>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</si>
  <si>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</si>
  <si>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</si>
  <si>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</si>
  <si>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</si>
  <si>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</si>
  <si>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</si>
  <si>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</si>
  <si>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</si>
  <si>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</si>
  <si>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</si>
  <si>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</si>
  <si>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</si>
  <si>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</si>
  <si>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</si>
  <si>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</si>
  <si>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</si>
  <si>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</si>
  <si>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</si>
  <si>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</si>
  <si>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</si>
  <si>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</si>
  <si>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</si>
  <si>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</si>
  <si>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</si>
  <si>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</si>
  <si>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</si>
  <si>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</si>
  <si>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</si>
  <si>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</si>
  <si>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</si>
  <si>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</si>
  <si>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</si>
  <si>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</si>
  <si>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</si>
  <si>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</si>
  <si>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</si>
  <si>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</si>
  <si>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</si>
  <si>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</si>
  <si>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</si>
  <si>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</si>
  <si>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</si>
  <si>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</si>
  <si>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</si>
  <si>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</si>
  <si>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</si>
  <si>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</si>
  <si>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</si>
  <si>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</si>
  <si>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</si>
  <si>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</si>
  <si>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</si>
  <si>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</si>
  <si>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</si>
  <si>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</si>
  <si>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</si>
  <si>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</si>
  <si>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</si>
  <si>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</si>
  <si>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</si>
  <si>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</si>
  <si>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</si>
  <si>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</si>
  <si>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</si>
  <si>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</si>
  <si>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</si>
  <si>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</si>
  <si>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</si>
  <si>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</si>
  <si>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</si>
  <si>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</si>
  <si>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</si>
  <si>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</si>
  <si>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</si>
  <si>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</si>
  <si>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</si>
  <si>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</si>
  <si>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</si>
  <si>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</si>
  <si>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</si>
  <si>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</si>
  <si>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</si>
  <si>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</si>
  <si>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</si>
  <si>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</si>
  <si>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</si>
  <si>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</si>
  <si>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</si>
  <si>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</si>
  <si>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</si>
  <si>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</si>
  <si>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</si>
  <si>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</si>
  <si>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</si>
  <si>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</si>
  <si>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</si>
  <si>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</si>
  <si>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</si>
  <si>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</si>
  <si>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</si>
  <si>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</si>
  <si>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</si>
  <si>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</si>
  <si>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</si>
  <si>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</si>
  <si>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</si>
  <si>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</si>
  <si>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</si>
  <si>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</si>
  <si>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</si>
  <si>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</si>
  <si>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</si>
  <si>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</si>
  <si>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</si>
  <si>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</si>
  <si>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</si>
  <si>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</si>
  <si>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</si>
  <si>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</si>
  <si>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</si>
  <si>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</si>
  <si>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</si>
  <si>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</si>
  <si>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</si>
  <si>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</si>
  <si>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</si>
  <si>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</si>
  <si>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</si>
  <si>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</si>
  <si>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</si>
  <si>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</si>
  <si>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</si>
  <si>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</si>
  <si>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</si>
  <si>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</si>
  <si>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</si>
  <si>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</si>
  <si>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</si>
  <si>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</si>
  <si>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</si>
  <si>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</si>
  <si>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</si>
  <si>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</si>
  <si>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</si>
  <si>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</si>
  <si>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</si>
  <si>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</si>
  <si>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</si>
  <si>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</si>
  <si>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</si>
  <si>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</si>
  <si>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</si>
  <si>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</si>
  <si>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</si>
  <si>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</si>
  <si>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</si>
  <si>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</si>
  <si>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</si>
  <si>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</si>
  <si>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</si>
  <si>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</si>
  <si>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</si>
  <si>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</si>
  <si>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</si>
  <si>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</si>
  <si>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</si>
  <si>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</si>
  <si>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</si>
  <si>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</si>
  <si>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</si>
  <si>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</si>
  <si>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</si>
  <si>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</si>
  <si>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</si>
  <si>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</si>
  <si>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</si>
  <si>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</si>
  <si>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</si>
  <si>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</si>
  <si>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</si>
  <si>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</si>
  <si>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</si>
  <si>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</si>
  <si>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</si>
  <si>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</si>
  <si>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</si>
  <si>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</si>
  <si>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</si>
  <si>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</si>
  <si>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</si>
  <si>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</si>
  <si>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</si>
  <si>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</si>
  <si>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</si>
  <si>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</si>
  <si>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</si>
  <si>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</si>
  <si>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</si>
  <si>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</si>
  <si>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</si>
  <si>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</si>
  <si>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</si>
  <si>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</si>
  <si>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</si>
  <si>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</si>
  <si>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</si>
  <si>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</si>
  <si>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</si>
  <si>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</si>
  <si>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</si>
  <si>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</si>
  <si>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</si>
  <si>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</si>
  <si>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</si>
  <si>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</si>
  <si>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</si>
  <si>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</si>
  <si>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</si>
  <si>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</si>
  <si>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</si>
  <si>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</si>
  <si>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</si>
  <si>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</si>
  <si>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</si>
  <si>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</si>
  <si>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</si>
  <si>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</si>
  <si>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</si>
  <si>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</si>
  <si>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</si>
  <si>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</si>
  <si>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</si>
  <si>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</si>
  <si>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</si>
  <si>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</si>
  <si>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</si>
  <si>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</si>
  <si>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</si>
  <si>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</si>
  <si>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</si>
  <si>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</si>
  <si>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</si>
  <si>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</si>
  <si>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</si>
  <si>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</si>
  <si>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</si>
  <si>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</si>
  <si>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</si>
  <si>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</si>
  <si>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</si>
  <si>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</si>
  <si>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</si>
  <si>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</si>
  <si>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</si>
  <si>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</si>
  <si>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</si>
  <si>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</si>
  <si>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</si>
  <si>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</si>
  <si>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</si>
  <si>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</si>
  <si>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</si>
  <si>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</si>
  <si>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</si>
  <si>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</si>
  <si>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</si>
  <si>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</si>
  <si>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</si>
  <si>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</si>
  <si>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</si>
  <si>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</si>
  <si>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</si>
  <si>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</si>
  <si>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</si>
  <si>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</si>
  <si>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</si>
  <si>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</si>
  <si>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</si>
  <si>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</si>
  <si>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</si>
  <si>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</si>
  <si>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</si>
  <si>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</si>
  <si>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</si>
  <si>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</si>
  <si>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</si>
  <si>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</si>
  <si>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</si>
  <si>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</si>
  <si>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</si>
  <si>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</si>
  <si>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</si>
  <si>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</si>
  <si>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</si>
  <si>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</si>
  <si>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</si>
  <si>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</si>
  <si>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</si>
  <si>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</si>
  <si>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</si>
  <si>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</si>
  <si>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</si>
  <si>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</si>
  <si>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</si>
  <si>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</si>
  <si>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</si>
  <si>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</si>
  <si>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</si>
  <si>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</si>
  <si>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</si>
  <si>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</si>
  <si>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</si>
  <si>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</si>
  <si>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</si>
  <si>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</si>
  <si>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</si>
  <si>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</si>
  <si>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</si>
  <si>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</si>
  <si>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</si>
  <si>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</si>
  <si>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</si>
  <si>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</si>
  <si>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</si>
  <si>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</si>
  <si>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</si>
  <si>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</si>
  <si>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</si>
  <si>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</si>
  <si>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</si>
  <si>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</si>
  <si>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</si>
  <si>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</si>
  <si>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</si>
  <si>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</si>
  <si>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</si>
  <si>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</si>
  <si>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</si>
  <si>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</si>
  <si>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</si>
  <si>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</si>
  <si>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</si>
  <si>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</si>
  <si>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</si>
  <si>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</si>
  <si>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</si>
  <si>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</si>
  <si>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</si>
  <si>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</si>
  <si>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</si>
  <si>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</si>
  <si>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</si>
  <si>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</si>
  <si>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</si>
  <si>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</si>
  <si>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</si>
  <si>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</si>
  <si>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</si>
  <si>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</si>
  <si>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</si>
  <si>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</si>
  <si>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</si>
  <si>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</si>
  <si>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</si>
  <si>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</si>
  <si>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</si>
  <si>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</si>
  <si>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</si>
  <si>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</si>
  <si>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</si>
  <si>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</si>
  <si>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</si>
  <si>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</si>
  <si>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</si>
  <si>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</si>
  <si>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</si>
  <si>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</si>
  <si>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</si>
  <si>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</si>
  <si>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</si>
  <si>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</si>
  <si>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</si>
  <si>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</si>
  <si>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</si>
  <si>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</si>
  <si>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</si>
  <si>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</si>
  <si>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</si>
  <si>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</si>
  <si>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</si>
  <si>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</si>
  <si>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</si>
  <si>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</si>
  <si>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</si>
  <si>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</si>
  <si>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</si>
  <si>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</si>
  <si>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</si>
  <si>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</si>
  <si>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</si>
  <si>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</si>
  <si>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</si>
  <si>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</si>
  <si>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</si>
  <si>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</si>
  <si>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</si>
  <si>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</si>
  <si>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</si>
  <si>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</si>
  <si>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</si>
  <si>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</si>
  <si>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</si>
  <si>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</si>
  <si>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</si>
  <si>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</si>
  <si>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</si>
  <si>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</si>
  <si>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</si>
  <si>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</si>
  <si>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</si>
  <si>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</si>
  <si>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</si>
  <si>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</si>
  <si>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</si>
  <si>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</si>
  <si>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</si>
  <si>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</si>
  <si>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</si>
  <si>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</si>
  <si>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</si>
  <si>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</si>
  <si>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</si>
  <si>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</si>
  <si>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</si>
  <si>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</si>
  <si>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</si>
  <si>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</si>
  <si>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</si>
  <si>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</si>
  <si>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</si>
  <si>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</si>
  <si>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</si>
  <si>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</si>
  <si>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</si>
  <si>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</si>
  <si>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</si>
  <si>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</si>
  <si>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</si>
  <si>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</si>
  <si>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</si>
  <si>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</si>
  <si>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</si>
  <si>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</si>
  <si>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</si>
  <si>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</si>
  <si>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</si>
  <si>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</si>
  <si>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</si>
  <si>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</si>
  <si>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</si>
  <si>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</si>
  <si>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</si>
  <si>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</si>
  <si>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</si>
  <si>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</si>
  <si>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</si>
  <si>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</si>
  <si>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</si>
  <si>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</si>
  <si>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</si>
  <si>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</si>
  <si>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</si>
  <si>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</si>
  <si>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</si>
  <si>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</si>
  <si>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</si>
  <si>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</si>
  <si>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</si>
  <si>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</si>
  <si>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</si>
  <si>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</si>
  <si>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</si>
  <si>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</si>
  <si>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</si>
  <si>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</si>
  <si>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</si>
  <si>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</si>
  <si>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</si>
  <si>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</si>
  <si>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</si>
  <si>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</si>
  <si>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</si>
  <si>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</si>
  <si>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</si>
  <si>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</si>
  <si>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</si>
  <si>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</si>
  <si>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</si>
  <si>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</si>
  <si>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</si>
  <si>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</si>
  <si>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</si>
  <si>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</si>
  <si>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</si>
  <si>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</si>
  <si>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</si>
  <si>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</si>
  <si>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</si>
  <si>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</si>
  <si>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</si>
  <si>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</si>
  <si>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</si>
  <si>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</si>
  <si>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</si>
  <si>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</si>
  <si>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</si>
  <si>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</si>
  <si>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</si>
  <si>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</si>
  <si>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</si>
  <si>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</si>
  <si>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</si>
  <si>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</si>
  <si>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</si>
  <si>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</si>
  <si>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</si>
  <si>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</si>
  <si>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</si>
  <si>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</si>
  <si>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</si>
  <si>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</si>
  <si>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</si>
  <si>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</si>
  <si>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</si>
  <si>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</si>
  <si>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</si>
  <si>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</si>
  <si>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</si>
  <si>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</si>
  <si>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</si>
  <si>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</si>
  <si>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</si>
  <si>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</si>
  <si>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</si>
  <si>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</si>
  <si>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</si>
  <si>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</si>
  <si>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</si>
  <si>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</si>
  <si>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</si>
  <si>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</si>
  <si>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</si>
  <si>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</si>
  <si>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</si>
  <si>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</si>
  <si>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</si>
  <si>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</si>
  <si>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</si>
  <si>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</si>
  <si>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</si>
  <si>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</si>
  <si>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</si>
  <si>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</si>
  <si>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</si>
  <si>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</si>
  <si>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</si>
  <si>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</si>
  <si>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</si>
  <si>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</si>
  <si>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</si>
  <si>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</si>
  <si>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</si>
  <si>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</si>
  <si>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</si>
  <si>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</si>
  <si>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</si>
  <si>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</si>
  <si>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</si>
  <si>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</si>
  <si>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</si>
  <si>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</si>
  <si>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</si>
  <si>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</si>
  <si>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</si>
  <si>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</si>
  <si>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</si>
  <si>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</si>
  <si>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</si>
  <si>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</si>
  <si>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</si>
  <si>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</si>
  <si>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</si>
  <si>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</si>
  <si>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</si>
  <si>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</si>
  <si>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</si>
  <si>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</si>
  <si>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</si>
  <si>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</si>
  <si>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</si>
  <si>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</si>
  <si>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</si>
  <si>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</si>
  <si>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</si>
  <si>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</si>
  <si>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</si>
  <si>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</si>
  <si>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</si>
  <si>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</si>
  <si>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</si>
  <si>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</si>
  <si>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</si>
  <si>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</si>
  <si>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</si>
  <si>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</si>
  <si>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</si>
  <si>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</si>
  <si>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</si>
  <si>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</si>
  <si>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</si>
  <si>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</si>
  <si>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</si>
  <si>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</si>
  <si>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</si>
  <si>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</si>
  <si>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</si>
  <si>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</si>
  <si>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</si>
  <si>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</si>
  <si>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</si>
  <si>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</si>
  <si>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</si>
  <si>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</si>
  <si>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</si>
  <si>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</si>
  <si>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</si>
  <si>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</si>
  <si>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</si>
  <si>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</si>
  <si>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</si>
  <si>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</si>
  <si>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</si>
  <si>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</si>
  <si>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</si>
  <si>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</si>
  <si>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</si>
  <si>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</si>
  <si>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</si>
  <si>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</si>
  <si>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</si>
  <si>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</si>
  <si>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</si>
  <si>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</si>
  <si>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</si>
  <si>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</si>
  <si>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</si>
  <si>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</si>
  <si>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</si>
  <si>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</si>
  <si>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</si>
  <si>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</si>
  <si>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</si>
  <si>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</si>
  <si>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</si>
  <si>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</si>
  <si>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</si>
  <si>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</si>
  <si>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</si>
  <si>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</si>
  <si>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</si>
  <si>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</si>
  <si>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</si>
  <si>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</si>
  <si>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</si>
  <si>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</si>
  <si>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</si>
  <si>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</si>
  <si>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</si>
  <si>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</si>
  <si>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</si>
  <si>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</si>
  <si>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</si>
  <si>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</si>
  <si>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</si>
  <si>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</si>
  <si>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</si>
  <si>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</si>
  <si>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</si>
  <si>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</si>
  <si>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</si>
  <si>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</si>
  <si>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</si>
  <si>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</si>
  <si>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</si>
  <si>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</si>
  <si>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</si>
  <si>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</si>
  <si>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</si>
  <si>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</si>
  <si>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</si>
  <si>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</si>
  <si>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</si>
  <si>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</si>
  <si>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</si>
  <si>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</si>
  <si>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</si>
  <si>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</si>
  <si>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</si>
  <si>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</si>
  <si>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</si>
  <si>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</si>
  <si>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</si>
  <si>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</si>
  <si>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</si>
  <si>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</si>
  <si>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</si>
  <si>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</si>
  <si>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</si>
  <si>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</si>
  <si>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</si>
  <si>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</si>
  <si>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</si>
  <si>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</si>
  <si>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</si>
  <si>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</si>
  <si>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</si>
  <si>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</si>
  <si>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</si>
  <si>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</si>
  <si>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</si>
  <si>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</si>
  <si>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</si>
  <si>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</si>
  <si>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</si>
  <si>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</si>
  <si>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</si>
  <si>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</si>
  <si>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</si>
  <si>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</si>
  <si>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</si>
  <si>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</si>
  <si>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</si>
  <si>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</si>
  <si>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</si>
  <si>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</si>
  <si>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</si>
  <si>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</si>
  <si>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</si>
  <si>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</si>
  <si>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</si>
  <si>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</si>
  <si>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</si>
  <si>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</si>
  <si>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</si>
  <si>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</si>
  <si>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</si>
  <si>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</si>
  <si>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</si>
  <si>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</si>
  <si>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</si>
  <si>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</si>
  <si>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</si>
  <si>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</si>
  <si>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</si>
  <si>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</si>
  <si>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</si>
  <si>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</si>
  <si>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</si>
  <si>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</si>
  <si>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</si>
  <si>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</si>
  <si>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</si>
  <si>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</si>
  <si>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</si>
  <si>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</si>
  <si>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</si>
  <si>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</si>
  <si>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</si>
  <si>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</si>
  <si>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</si>
  <si>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</si>
  <si>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</si>
  <si>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</si>
  <si>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</si>
  <si>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</si>
  <si>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</si>
  <si>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</si>
  <si>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</si>
  <si>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</si>
  <si>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</si>
  <si>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</si>
  <si>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</si>
  <si>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</si>
  <si>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</si>
  <si>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</si>
  <si>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</si>
  <si>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</si>
  <si>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</si>
  <si>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</si>
  <si>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</si>
  <si>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</si>
  <si>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</si>
  <si>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</si>
  <si>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</si>
  <si>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</si>
  <si>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</si>
  <si>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</si>
  <si>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</si>
  <si>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</si>
  <si>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</si>
  <si>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</si>
  <si>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</si>
  <si>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</si>
  <si>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</si>
  <si>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</si>
  <si>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</si>
  <si>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</si>
  <si>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</si>
  <si>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</si>
  <si>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</si>
  <si>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</si>
  <si>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</si>
  <si>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</si>
  <si>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</si>
  <si>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</si>
  <si>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</si>
  <si>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</si>
  <si>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</si>
  <si>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</si>
  <si>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</si>
  <si>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</si>
  <si>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</si>
  <si>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</si>
  <si>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</si>
  <si>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</si>
  <si>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</si>
  <si>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</si>
  <si>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</si>
  <si>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</si>
  <si>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</si>
  <si>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</si>
  <si>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</si>
  <si>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</si>
  <si>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</si>
  <si>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</si>
  <si>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</si>
  <si>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</si>
  <si>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</si>
  <si>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</si>
  <si>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</si>
  <si>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</si>
  <si>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</si>
  <si>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</si>
  <si>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</si>
  <si>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</si>
  <si>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</si>
  <si>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</si>
  <si>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</si>
  <si>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</si>
  <si>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</si>
  <si>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</si>
  <si>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</si>
  <si>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</si>
  <si>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</si>
  <si>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</si>
  <si>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</si>
  <si>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</si>
  <si>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</si>
  <si>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</si>
  <si>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</si>
  <si>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</si>
  <si>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</si>
  <si>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</si>
  <si>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</si>
  <si>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</si>
  <si>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</si>
  <si>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</si>
  <si>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</si>
  <si>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</si>
  <si>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</si>
  <si>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</si>
  <si>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</si>
  <si>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</si>
  <si>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</si>
  <si>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</si>
  <si>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</si>
  <si>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</si>
  <si>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</si>
  <si>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</si>
  <si>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</si>
  <si>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</si>
  <si>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</si>
  <si>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</si>
  <si>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</si>
  <si>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</si>
  <si>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</si>
  <si>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</si>
  <si>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</si>
  <si>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</si>
  <si>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</si>
  <si>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</si>
  <si>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</si>
  <si>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</si>
  <si>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</si>
  <si>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</si>
  <si>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</si>
  <si>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</si>
  <si>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</si>
  <si>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</si>
  <si>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</si>
  <si>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</si>
  <si>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</si>
  <si>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</si>
  <si>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</si>
  <si>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</si>
  <si>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</si>
  <si>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</si>
  <si>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</si>
  <si>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</si>
  <si>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</si>
  <si>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</si>
  <si>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</si>
  <si>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</si>
  <si>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</si>
  <si>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</si>
  <si>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</si>
  <si>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</si>
  <si>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</si>
  <si>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</si>
  <si>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</si>
  <si>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</si>
  <si>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</si>
  <si>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</si>
  <si>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</si>
  <si>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</si>
  <si>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</si>
  <si>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</si>
  <si>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</si>
  <si>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</si>
  <si>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</si>
  <si>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</si>
  <si>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</si>
  <si>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</si>
  <si>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</si>
  <si>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</si>
  <si>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</si>
  <si>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</si>
  <si>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</si>
  <si>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</si>
  <si>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</si>
  <si>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</si>
  <si>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</si>
  <si>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</si>
  <si>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</si>
  <si>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</si>
  <si>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</si>
  <si>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</si>
  <si>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</si>
  <si>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</si>
  <si>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</si>
  <si>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</si>
  <si>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</si>
  <si>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</si>
  <si>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</si>
  <si>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</si>
  <si>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</si>
  <si>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</si>
  <si>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</si>
  <si>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</si>
  <si>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</si>
  <si>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</si>
  <si>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</si>
  <si>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</si>
  <si>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</si>
  <si>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</si>
  <si>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</si>
  <si>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</si>
  <si>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</si>
  <si>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</si>
  <si>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</si>
  <si>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</si>
  <si>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</si>
  <si>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</si>
  <si>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</si>
  <si>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</si>
  <si>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</si>
  <si>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</si>
  <si>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</si>
  <si>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</si>
  <si>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</si>
  <si>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</si>
  <si>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</si>
  <si>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</si>
  <si>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</si>
  <si>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</si>
  <si>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</si>
  <si>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</si>
  <si>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</si>
  <si>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</si>
  <si>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</si>
  <si>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</si>
  <si>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</si>
  <si>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</si>
  <si>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</si>
  <si>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</si>
  <si>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</si>
  <si>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</si>
  <si>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</si>
  <si>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</si>
  <si>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</si>
  <si>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</si>
  <si>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</si>
  <si>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</si>
  <si>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</si>
  <si>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</si>
  <si>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</si>
  <si>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</si>
  <si>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</si>
  <si>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</si>
  <si>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</si>
  <si>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</si>
  <si>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</si>
  <si>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</si>
  <si>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</si>
  <si>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</si>
  <si>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</si>
  <si>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</si>
  <si>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</si>
  <si>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</si>
  <si>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</si>
  <si>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</si>
  <si>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</si>
  <si>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</si>
  <si>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</si>
  <si>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</si>
  <si>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</si>
  <si>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</si>
  <si>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</si>
  <si>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</si>
  <si>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</si>
  <si>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</si>
  <si>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</si>
  <si>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</si>
  <si>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</si>
  <si>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</si>
  <si>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</si>
  <si>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</si>
  <si>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</si>
  <si>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</si>
  <si>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</si>
  <si>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</si>
  <si>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</si>
  <si>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</si>
  <si>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</si>
  <si>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</si>
  <si>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</si>
  <si>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</si>
  <si>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</si>
  <si>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</si>
  <si>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</si>
  <si>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</si>
  <si>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</si>
  <si>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</si>
  <si>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</si>
  <si>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</si>
  <si>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</si>
  <si>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</si>
  <si>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</si>
  <si>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</si>
  <si>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</si>
  <si>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</si>
  <si>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</si>
  <si>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</si>
  <si>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</si>
  <si>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</si>
  <si>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</si>
  <si>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</si>
  <si>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</si>
  <si>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</si>
  <si>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</si>
  <si>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</si>
  <si>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</si>
  <si>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</si>
  <si>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</si>
  <si>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</si>
  <si>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</si>
  <si>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</si>
  <si>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</si>
  <si>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</si>
  <si>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</si>
  <si>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</si>
  <si>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</si>
  <si>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</si>
  <si>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</si>
  <si>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</si>
  <si>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</si>
  <si>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</si>
  <si>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</si>
  <si>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</si>
  <si>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</si>
  <si>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</si>
  <si>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</si>
  <si>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</si>
  <si>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</si>
  <si>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</si>
  <si>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</si>
  <si>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</si>
  <si>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</si>
  <si>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</si>
  <si>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</si>
  <si>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</si>
  <si>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</si>
  <si>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</si>
  <si>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</si>
  <si>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</si>
  <si>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</si>
  <si>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</si>
  <si>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</si>
  <si>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</si>
  <si>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</si>
  <si>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</si>
  <si>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</si>
  <si>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</si>
  <si>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</si>
  <si>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</si>
  <si>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</si>
  <si>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</si>
  <si>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</si>
  <si>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</si>
  <si>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</si>
  <si>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</si>
  <si>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</si>
  <si>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</si>
  <si>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</si>
  <si>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</si>
  <si>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</si>
  <si>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</si>
  <si>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</si>
  <si>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</si>
  <si>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</si>
  <si>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</si>
  <si>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</si>
  <si>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</si>
  <si>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</si>
  <si>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</si>
  <si>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</si>
  <si>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</si>
  <si>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</si>
  <si>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</si>
  <si>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</si>
  <si>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</si>
  <si>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</si>
  <si>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</si>
  <si>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</si>
  <si>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</si>
  <si>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</si>
  <si>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</si>
  <si>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</si>
  <si>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</si>
  <si>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</si>
  <si>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</si>
  <si>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</si>
  <si>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</si>
  <si>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</si>
  <si>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</si>
  <si>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</si>
  <si>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</si>
  <si>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</si>
  <si>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</si>
  <si>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</si>
  <si>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</si>
  <si>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</si>
  <si>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</si>
  <si>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</si>
  <si>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</si>
  <si>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</si>
  <si>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</si>
  <si>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</si>
  <si>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</si>
  <si>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</si>
  <si>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</si>
  <si>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</si>
  <si>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</si>
  <si>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</si>
  <si>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</si>
  <si>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</si>
  <si>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</si>
  <si>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</si>
  <si>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</si>
  <si>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</si>
  <si>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</si>
  <si>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</si>
  <si>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</si>
  <si>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</si>
  <si>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</si>
  <si>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</si>
  <si>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</si>
  <si>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</si>
  <si>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</si>
  <si>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</si>
  <si>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</si>
  <si>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</si>
  <si>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</si>
  <si>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</si>
  <si>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</si>
  <si>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</si>
  <si>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</si>
  <si>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</si>
  <si>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</si>
  <si>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</si>
  <si>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</si>
  <si>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</si>
  <si>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</si>
  <si>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</si>
  <si>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</si>
  <si>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</si>
  <si>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</si>
  <si>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</si>
  <si>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</si>
  <si>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</si>
  <si>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</si>
  <si>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</si>
  <si>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</si>
  <si>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</si>
  <si>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</si>
  <si>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</si>
  <si>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</si>
  <si>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</si>
  <si>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</si>
  <si>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</si>
  <si>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</si>
  <si>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</si>
  <si>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</si>
  <si>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</si>
  <si>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</si>
  <si>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</si>
  <si>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</si>
  <si>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</si>
  <si>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</si>
  <si>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</si>
  <si>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</si>
  <si>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</si>
  <si>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</si>
  <si>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</si>
  <si>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</si>
  <si>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</si>
  <si>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</si>
  <si>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</si>
  <si>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</si>
  <si>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</si>
  <si>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</si>
  <si>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</si>
  <si>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</si>
  <si>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</si>
  <si>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</si>
  <si>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</si>
  <si>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</si>
  <si>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</si>
  <si>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</si>
  <si>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</si>
  <si>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</si>
  <si>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</si>
  <si>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</si>
  <si>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</si>
  <si>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</si>
  <si>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</si>
  <si>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</si>
  <si>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</si>
  <si>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</si>
  <si>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</si>
  <si>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</si>
  <si>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</si>
  <si>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</si>
  <si>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</si>
  <si>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</si>
  <si>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</si>
  <si>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</si>
  <si>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</si>
  <si>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</si>
  <si>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</si>
  <si>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</si>
  <si>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</si>
  <si>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</si>
  <si>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</si>
  <si>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</si>
  <si>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</si>
  <si>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</si>
  <si>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</si>
  <si>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</si>
  <si>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</si>
  <si>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</si>
  <si>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</si>
  <si>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</si>
  <si>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</si>
  <si>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</si>
  <si>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</si>
  <si>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</si>
  <si>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</si>
  <si>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</si>
  <si>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</si>
  <si>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</si>
  <si>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</si>
  <si>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</si>
  <si>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</si>
  <si>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</si>
  <si>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</si>
  <si>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</si>
  <si>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</si>
  <si>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</si>
  <si>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</si>
  <si>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</si>
  <si>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</si>
  <si>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</si>
  <si>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</si>
  <si>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</si>
  <si>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</si>
  <si>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</si>
  <si>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</si>
  <si>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</si>
  <si>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</si>
  <si>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</si>
  <si>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</si>
  <si>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</si>
  <si>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</si>
  <si>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</si>
  <si>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</si>
  <si>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</si>
  <si>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</si>
  <si>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</si>
  <si>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</si>
  <si>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</si>
  <si>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</si>
  <si>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</si>
  <si>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</si>
  <si>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</si>
  <si>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</si>
  <si>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</si>
  <si>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</si>
  <si>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</si>
  <si>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</si>
  <si>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</si>
  <si>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</si>
  <si>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</si>
  <si>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</si>
  <si>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</si>
  <si>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</si>
  <si>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</si>
  <si>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</si>
  <si>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</si>
  <si>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</si>
  <si>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</si>
  <si>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</si>
  <si>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</si>
  <si>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</si>
  <si>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</si>
  <si>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</si>
  <si>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</si>
  <si>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</si>
  <si>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</si>
  <si>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</si>
  <si>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</si>
  <si>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</si>
  <si>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</si>
  <si>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</si>
  <si>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</si>
  <si>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</si>
  <si>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</si>
  <si>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</si>
  <si>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</si>
  <si>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</si>
  <si>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</si>
  <si>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</si>
  <si>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</si>
  <si>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</si>
  <si>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</si>
  <si>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</si>
  <si>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</si>
  <si>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</si>
  <si>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</si>
  <si>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</si>
  <si>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</si>
  <si>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</si>
  <si>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</si>
  <si>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</si>
  <si>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</si>
  <si>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</si>
  <si>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</si>
  <si>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</si>
  <si>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</si>
  <si>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</si>
  <si>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</si>
  <si>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</si>
  <si>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</si>
  <si>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</si>
  <si>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</si>
  <si>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</si>
  <si>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</si>
  <si>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</si>
  <si>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</si>
  <si>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</si>
  <si>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</si>
  <si>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</si>
  <si>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</si>
  <si>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</si>
  <si>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</si>
  <si>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</si>
  <si>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</si>
  <si>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</si>
  <si>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</si>
  <si>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</si>
  <si>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</si>
  <si>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</si>
  <si>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</si>
  <si>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</si>
  <si>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</si>
  <si>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</si>
  <si>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</si>
  <si>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</si>
  <si>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</si>
  <si>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</si>
  <si>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</si>
  <si>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</si>
  <si>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</si>
  <si>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</si>
  <si>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</si>
  <si>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</si>
  <si>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</si>
  <si>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</si>
  <si>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</si>
  <si>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</si>
  <si>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</si>
  <si>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</si>
  <si>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</si>
  <si>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</si>
  <si>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</si>
  <si>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</si>
  <si>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</si>
  <si>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</si>
  <si>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</si>
  <si>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</si>
  <si>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</si>
  <si>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</si>
  <si>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</si>
  <si>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</si>
  <si>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</si>
  <si>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</si>
  <si>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</si>
  <si>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</si>
  <si>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</si>
  <si>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</si>
  <si>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</si>
  <si>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</si>
  <si>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</si>
  <si>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</si>
  <si>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</si>
  <si>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</si>
  <si>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</si>
  <si>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</si>
  <si>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</si>
  <si>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</si>
  <si>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</si>
  <si>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</si>
  <si>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</si>
  <si>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</si>
  <si>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</si>
  <si>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</si>
  <si>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</si>
  <si>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</si>
  <si>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</si>
  <si>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</si>
  <si>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</si>
  <si>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</si>
  <si>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</si>
  <si>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</si>
  <si>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</si>
  <si>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</si>
  <si>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</si>
  <si>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</si>
  <si>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</si>
  <si>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</si>
  <si>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</si>
  <si>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</si>
  <si>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</si>
  <si>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</si>
  <si>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</si>
  <si>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</si>
  <si>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</si>
  <si>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</si>
  <si>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</si>
  <si>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</si>
  <si>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</si>
  <si>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</si>
  <si>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</si>
  <si>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</si>
  <si>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</si>
  <si>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</si>
  <si>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</si>
  <si>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</si>
  <si>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</si>
  <si>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</si>
  <si>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</si>
  <si>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</si>
  <si>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</si>
  <si>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</si>
  <si>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</si>
  <si>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</si>
  <si>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</si>
  <si>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</si>
  <si>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</si>
  <si>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</si>
  <si>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</si>
  <si>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</si>
  <si>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</si>
  <si>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</si>
  <si>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</si>
  <si>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</si>
  <si>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</si>
  <si>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</si>
  <si>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</si>
  <si>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</si>
  <si>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</si>
  <si>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</si>
  <si>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</si>
  <si>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</si>
  <si>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</si>
  <si>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</si>
  <si>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</si>
  <si>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</si>
  <si>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</si>
  <si>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</si>
  <si>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</si>
  <si>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</si>
  <si>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</si>
  <si>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</si>
  <si>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</si>
  <si>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</si>
  <si>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</si>
  <si>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</si>
  <si>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</si>
  <si>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</si>
  <si>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</si>
  <si>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</si>
  <si>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</si>
  <si>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</si>
  <si>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</si>
  <si>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</si>
  <si>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</si>
  <si>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</si>
  <si>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</si>
  <si>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</si>
  <si>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</si>
  <si>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</si>
  <si>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</si>
  <si>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</si>
  <si>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</si>
  <si>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</si>
  <si>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</si>
  <si>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</si>
  <si>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</si>
  <si>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</si>
  <si>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</si>
  <si>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</si>
  <si>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</si>
  <si>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</si>
  <si>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</si>
  <si>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</si>
  <si>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</si>
  <si>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</si>
  <si>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</si>
  <si>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</si>
  <si>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</si>
  <si>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</si>
  <si>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</si>
  <si>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</si>
  <si>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</si>
  <si>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</si>
  <si>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</si>
  <si>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</si>
  <si>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</si>
  <si>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</si>
  <si>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</si>
  <si>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</si>
  <si>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</si>
  <si>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</si>
  <si>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</si>
  <si>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</si>
  <si>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</si>
  <si>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</si>
  <si>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</si>
  <si>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</si>
  <si>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</si>
  <si>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</si>
  <si>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</si>
  <si>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</si>
  <si>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</si>
  <si>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</si>
  <si>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</si>
  <si>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</si>
  <si>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</si>
  <si>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</si>
  <si>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</si>
  <si>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</si>
  <si>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</si>
  <si>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</si>
  <si>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</si>
  <si>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</si>
  <si>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</si>
  <si>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</si>
  <si>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</si>
  <si>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</si>
  <si>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</si>
  <si>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</si>
  <si>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</si>
  <si>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</si>
  <si>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</si>
  <si>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</si>
  <si>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</si>
  <si>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</si>
  <si>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</si>
  <si>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</si>
  <si>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</si>
  <si>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</si>
  <si>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</si>
  <si>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</si>
  <si>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</si>
  <si>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</si>
  <si>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</si>
  <si>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</si>
  <si>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</si>
  <si>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</si>
  <si>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</si>
  <si>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</si>
  <si>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</si>
  <si>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</si>
  <si>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</si>
  <si>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</si>
  <si>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</si>
  <si>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</si>
  <si>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</si>
  <si>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</si>
  <si>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</si>
  <si>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</si>
  <si>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</si>
  <si>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</si>
  <si>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</si>
  <si>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</si>
  <si>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</si>
  <si>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</si>
  <si>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</si>
  <si>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</si>
  <si>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</si>
  <si>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</si>
  <si>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</si>
  <si>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</si>
  <si>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</si>
  <si>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</si>
  <si>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</si>
  <si>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</si>
  <si>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</si>
  <si>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</si>
  <si>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</si>
  <si>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</si>
  <si>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</si>
  <si>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</si>
  <si>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</si>
  <si>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</si>
  <si>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</si>
  <si>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</si>
  <si>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</si>
  <si>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</si>
  <si>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</si>
  <si>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</si>
  <si>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</si>
  <si>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</si>
  <si>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</si>
  <si>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</si>
  <si>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</si>
  <si>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</si>
  <si>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</si>
  <si>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</si>
  <si>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</si>
  <si>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</si>
  <si>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</si>
  <si>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</si>
  <si>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</si>
  <si>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</si>
  <si>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</si>
  <si>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</si>
  <si>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</si>
  <si>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</si>
  <si>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</si>
  <si>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</si>
  <si>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</si>
  <si>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</si>
  <si>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</si>
  <si>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</si>
  <si>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</si>
  <si>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</si>
  <si>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</si>
  <si>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</si>
  <si>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</si>
  <si>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</si>
  <si>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</si>
  <si>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</si>
  <si>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</si>
  <si>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</si>
  <si>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</si>
  <si>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</si>
  <si>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</si>
  <si>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</si>
  <si>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</si>
  <si>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</si>
  <si>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</si>
  <si>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</si>
  <si>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</si>
  <si>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</si>
  <si>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</si>
  <si>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</si>
  <si>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</si>
  <si>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</si>
  <si>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</si>
  <si>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</si>
  <si>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</si>
  <si>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</si>
  <si>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</si>
  <si>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</si>
  <si>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</si>
  <si>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</si>
  <si>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</si>
  <si>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</si>
  <si>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</si>
  <si>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</si>
  <si>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</si>
  <si>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</si>
  <si>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</si>
  <si>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</si>
  <si>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</si>
  <si>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</si>
  <si>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</si>
  <si>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</si>
  <si>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</si>
  <si>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</si>
  <si>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</si>
  <si>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</si>
  <si>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</si>
  <si>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</si>
  <si>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</si>
  <si>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</si>
  <si>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</si>
  <si>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</si>
  <si>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</si>
  <si>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</si>
  <si>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</si>
  <si>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</si>
  <si>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</si>
  <si>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</si>
  <si>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</si>
  <si>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</si>
  <si>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</si>
  <si>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</si>
  <si>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</si>
  <si>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</si>
  <si>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</si>
  <si>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</si>
  <si>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</si>
  <si>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</si>
  <si>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</si>
  <si>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</si>
  <si>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</si>
  <si>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</si>
  <si>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</si>
  <si>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</si>
  <si>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</si>
  <si>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</si>
  <si>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</si>
  <si>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</si>
  <si>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</si>
  <si>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</si>
  <si>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</si>
  <si>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</si>
  <si>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</si>
  <si>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</si>
  <si>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</si>
  <si>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</si>
  <si>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</si>
  <si>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</si>
  <si>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</si>
  <si>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</si>
  <si>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</si>
  <si>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</si>
  <si>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</si>
  <si>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</si>
  <si>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</si>
  <si>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</si>
  <si>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</si>
  <si>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</si>
  <si>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</si>
  <si>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</si>
  <si>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</si>
  <si>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</si>
  <si>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</si>
  <si>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</si>
  <si>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</si>
  <si>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</si>
  <si>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</si>
  <si>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</si>
  <si>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</si>
  <si>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</si>
  <si>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</si>
  <si>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</si>
  <si>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</si>
  <si>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</si>
  <si>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</si>
  <si>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</si>
  <si>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</si>
  <si>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</si>
  <si>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</si>
  <si>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</si>
  <si>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</si>
  <si>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</si>
  <si>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</si>
  <si>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</si>
  <si>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</si>
  <si>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</si>
  <si>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</si>
  <si>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</si>
  <si>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</si>
  <si>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</si>
  <si>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</si>
  <si>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</si>
  <si>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</si>
  <si>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</si>
  <si>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</si>
  <si>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</si>
  <si>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</si>
  <si>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</si>
  <si>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</si>
  <si>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</si>
  <si>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</si>
  <si>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</si>
  <si>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</si>
  <si>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</si>
  <si>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</si>
  <si>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</si>
  <si>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</si>
  <si>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</si>
  <si>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</si>
  <si>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</si>
  <si>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</si>
  <si>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</si>
  <si>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</si>
  <si>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</si>
  <si>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</si>
  <si>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</si>
  <si>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</si>
  <si>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</si>
  <si>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</si>
  <si>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</si>
  <si>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</si>
  <si>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</si>
  <si>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</si>
  <si>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</si>
  <si>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</si>
  <si>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</si>
  <si>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</si>
  <si>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</si>
  <si>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</si>
  <si>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</si>
  <si>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</si>
  <si>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</si>
  <si>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</si>
  <si>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</si>
  <si>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</si>
  <si>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</si>
  <si>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</si>
  <si>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</si>
  <si>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</si>
  <si>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</si>
  <si>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</si>
  <si>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</si>
  <si>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</si>
  <si>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</si>
  <si>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</si>
  <si>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</si>
  <si>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</si>
  <si>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</si>
  <si>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</si>
  <si>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</si>
  <si>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</si>
  <si>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</si>
  <si>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</si>
  <si>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</si>
  <si>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</si>
  <si>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</si>
  <si>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</si>
  <si>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</si>
  <si>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</si>
  <si>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</si>
  <si>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</si>
  <si>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</si>
  <si>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</si>
  <si>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</si>
  <si>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</si>
  <si>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</si>
  <si>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</si>
  <si>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</si>
  <si>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</si>
  <si>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</si>
  <si>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</si>
  <si>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</si>
  <si>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</si>
  <si>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</si>
  <si>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</si>
  <si>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</si>
  <si>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</si>
  <si>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</si>
  <si>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</si>
  <si>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</si>
  <si>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</si>
  <si>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</si>
  <si>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</si>
  <si>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</si>
  <si>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</si>
  <si>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</si>
  <si>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</si>
  <si>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</si>
  <si>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</si>
  <si>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</si>
  <si>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</si>
  <si>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</si>
  <si>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</si>
  <si>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</si>
  <si>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</si>
  <si>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</si>
  <si>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</si>
  <si>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</si>
  <si>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</si>
  <si>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</si>
  <si>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</si>
  <si>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</si>
  <si>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</si>
  <si>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</si>
  <si>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</si>
  <si>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</si>
  <si>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</si>
  <si>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</si>
  <si>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</si>
  <si>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</si>
  <si>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</si>
  <si>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</si>
  <si>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</si>
  <si>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</si>
  <si>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</si>
  <si>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</si>
  <si>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</si>
  <si>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</si>
  <si>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</si>
  <si>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</si>
  <si>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</si>
  <si>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</si>
  <si>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</si>
  <si>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</si>
  <si>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</si>
  <si>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</si>
  <si>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</si>
  <si>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</si>
  <si>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</si>
  <si>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</si>
  <si>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</si>
  <si>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</si>
  <si>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</si>
  <si>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</si>
  <si>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</si>
  <si>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</si>
  <si>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</si>
  <si>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</si>
  <si>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</si>
  <si>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</si>
  <si>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</si>
  <si>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</si>
  <si>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</si>
  <si>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</si>
  <si>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</si>
  <si>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</si>
  <si>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</si>
  <si>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</si>
  <si>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</si>
  <si>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</si>
  <si>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</si>
  <si>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</si>
  <si>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</si>
  <si>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</si>
  <si>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</si>
  <si>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</si>
  <si>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</si>
  <si>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</si>
  <si>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</si>
  <si>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</si>
  <si>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</si>
  <si>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</si>
  <si>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</si>
  <si>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</si>
  <si>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</si>
  <si>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</si>
  <si>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</si>
  <si>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</si>
  <si>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</si>
  <si>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</si>
  <si>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</si>
  <si>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</si>
  <si>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</si>
  <si>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</si>
  <si>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</si>
  <si>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</si>
  <si>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</si>
  <si>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</si>
  <si>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</si>
  <si>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</si>
  <si>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</si>
  <si>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</si>
  <si>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</si>
  <si>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</si>
  <si>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</si>
  <si>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</si>
  <si>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</si>
  <si>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</si>
  <si>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</si>
  <si>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</si>
  <si>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</si>
  <si>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</si>
  <si>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</si>
  <si>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</si>
  <si>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</si>
  <si>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</si>
  <si>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</si>
  <si>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</si>
  <si>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</si>
  <si>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</si>
  <si>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</si>
  <si>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</si>
  <si>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</si>
  <si>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</si>
  <si>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</si>
  <si>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</si>
  <si>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</si>
  <si>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</si>
  <si>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</si>
  <si>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</si>
  <si>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</si>
  <si>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</si>
  <si>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</si>
  <si>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</si>
  <si>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</si>
  <si>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</si>
  <si>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</si>
  <si>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</si>
  <si>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</si>
  <si>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</si>
  <si>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</si>
  <si>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</si>
  <si>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</si>
  <si>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</si>
  <si>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</si>
  <si>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</si>
  <si>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</si>
  <si>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</si>
  <si>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</si>
  <si>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</si>
  <si>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</si>
  <si>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</si>
  <si>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</si>
  <si>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</si>
  <si>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</si>
  <si>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</si>
  <si>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</si>
  <si>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</si>
  <si>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</si>
  <si>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</si>
  <si>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</si>
  <si>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</si>
  <si>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</si>
  <si>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</si>
  <si>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</si>
  <si>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</si>
  <si>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</si>
  <si>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</si>
  <si>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</si>
  <si>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</si>
  <si>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</si>
  <si>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</si>
  <si>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</si>
  <si>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</si>
  <si>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</si>
  <si>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</si>
  <si>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</si>
  <si>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</si>
  <si>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</si>
  <si>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</si>
  <si>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</si>
  <si>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</si>
  <si>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</si>
  <si>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</si>
  <si>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</si>
  <si>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</si>
  <si>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</si>
  <si>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</si>
  <si>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</si>
  <si>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</si>
  <si>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</si>
  <si>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</si>
  <si>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</si>
  <si>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</si>
  <si>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</si>
  <si>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</si>
  <si>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</si>
  <si>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</si>
  <si>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</si>
  <si>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</si>
  <si>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</si>
  <si>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</si>
  <si>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</si>
  <si>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</si>
  <si>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</si>
  <si>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</si>
  <si>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</si>
  <si>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</si>
  <si>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</si>
  <si>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</si>
  <si>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</si>
  <si>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</si>
  <si>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</si>
  <si>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</si>
  <si>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</si>
  <si>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</si>
  <si>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</si>
  <si>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</si>
  <si>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</si>
  <si>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</si>
  <si>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</si>
  <si>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</si>
  <si>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</si>
  <si>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</si>
  <si>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</si>
  <si>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</si>
  <si>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</si>
  <si>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</si>
  <si>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</si>
  <si>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</si>
  <si>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</si>
  <si>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</si>
  <si>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</si>
  <si>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</si>
  <si>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</si>
  <si>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</si>
  <si>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</si>
  <si>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</si>
  <si>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</si>
  <si>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</si>
  <si>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</si>
  <si>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</si>
  <si>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</si>
  <si>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</si>
  <si>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</si>
  <si>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</si>
  <si>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</si>
  <si>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</si>
  <si>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</si>
  <si>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</si>
  <si>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</si>
  <si>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</si>
  <si>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</si>
  <si>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</si>
  <si>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</si>
  <si>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</si>
  <si>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</si>
  <si>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</si>
  <si>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</si>
  <si>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</si>
  <si>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</si>
  <si>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</si>
  <si>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</si>
  <si>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</si>
  <si>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</si>
  <si>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</si>
  <si>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</si>
  <si>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</si>
  <si>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</si>
  <si>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</si>
  <si>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</si>
  <si>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</si>
  <si>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</si>
  <si>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</si>
  <si>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</si>
  <si>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</si>
  <si>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</si>
  <si>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</si>
  <si>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</si>
  <si>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</si>
  <si>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</si>
  <si>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</si>
  <si>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</si>
  <si>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</si>
  <si>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</si>
  <si>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</si>
  <si>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</si>
  <si>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</si>
  <si>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</si>
  <si>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</si>
  <si>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</si>
  <si>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</si>
  <si>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</si>
  <si>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</si>
  <si>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</si>
  <si>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</si>
  <si>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</si>
  <si>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</si>
  <si>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</si>
  <si>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</si>
  <si>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</si>
  <si>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</si>
  <si>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</si>
  <si>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</si>
  <si>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</si>
  <si>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</si>
  <si>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</si>
  <si>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</si>
  <si>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</si>
  <si>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</si>
  <si>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</si>
  <si>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</si>
  <si>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</si>
  <si>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</si>
  <si>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</si>
  <si>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</si>
  <si>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</si>
  <si>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</si>
  <si>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</si>
  <si>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</si>
  <si>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</si>
  <si>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</si>
  <si>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</si>
  <si>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</si>
  <si>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</si>
  <si>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</si>
  <si>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</si>
  <si>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</si>
  <si>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</si>
  <si>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</si>
  <si>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</si>
  <si>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</si>
  <si>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</si>
  <si>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</si>
  <si>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</si>
  <si>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</si>
  <si>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</si>
  <si>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</si>
  <si>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</si>
  <si>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</si>
  <si>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</si>
  <si>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</si>
  <si>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</si>
  <si>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</si>
  <si>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</si>
  <si>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</si>
  <si>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</si>
  <si>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</si>
  <si>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</si>
  <si>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</si>
  <si>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</si>
  <si>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</si>
  <si>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</si>
  <si>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</si>
  <si>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</si>
  <si>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</si>
  <si>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</si>
  <si>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</si>
  <si>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</si>
  <si>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</si>
  <si>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</si>
  <si>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</si>
  <si>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</si>
  <si>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</si>
  <si>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</si>
  <si>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</si>
  <si>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</si>
  <si>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</si>
  <si>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</si>
  <si>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</si>
  <si>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</si>
  <si>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</si>
  <si>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</si>
  <si>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</si>
  <si>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</si>
  <si>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</si>
  <si>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</si>
  <si>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</si>
  <si>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</si>
  <si>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</si>
  <si>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</si>
  <si>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</si>
  <si>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</si>
  <si>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</si>
  <si>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</si>
  <si>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</si>
  <si>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</si>
  <si>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</si>
  <si>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</si>
  <si>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</si>
  <si>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</si>
  <si>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</si>
  <si>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</si>
  <si>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</si>
  <si>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</si>
  <si>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</si>
  <si>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</si>
  <si>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</si>
  <si>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</si>
  <si>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</si>
  <si>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</si>
  <si>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</si>
  <si>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</si>
  <si>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</si>
  <si>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</si>
  <si>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</si>
  <si>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</si>
  <si>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</si>
  <si>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</si>
  <si>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</si>
  <si>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</si>
  <si>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</si>
  <si>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</si>
  <si>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</si>
  <si>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</si>
  <si>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</si>
  <si>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</si>
  <si>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</si>
  <si>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</si>
  <si>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</si>
  <si>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</si>
  <si>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</si>
  <si>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</si>
  <si>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</si>
  <si>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</si>
  <si>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</si>
  <si>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</si>
  <si>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</si>
  <si>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</si>
  <si>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</si>
  <si>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</si>
  <si>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</si>
  <si>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</si>
  <si>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</si>
  <si>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</si>
  <si>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</si>
  <si>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</si>
  <si>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</si>
  <si>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</si>
  <si>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</si>
  <si>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</si>
  <si>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</si>
  <si>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</si>
  <si>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</si>
  <si>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</si>
  <si>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</si>
  <si>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</si>
  <si>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</si>
  <si>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</si>
  <si>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</si>
  <si>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</si>
  <si>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</si>
  <si>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</si>
  <si>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</si>
  <si>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</si>
  <si>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</si>
  <si>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</si>
  <si>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</si>
  <si>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</si>
  <si>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</si>
  <si>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</si>
  <si>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</si>
  <si>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</si>
  <si>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</si>
  <si>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</si>
  <si>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</si>
  <si>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</si>
  <si>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</si>
  <si>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</si>
  <si>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</si>
  <si>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</si>
  <si>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</si>
  <si>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</si>
  <si>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</si>
  <si>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</si>
  <si>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</si>
  <si>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</si>
  <si>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</si>
  <si>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</si>
  <si>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</si>
  <si>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</si>
  <si>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</si>
  <si>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</si>
  <si>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</si>
  <si>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</si>
  <si>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</si>
  <si>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</si>
  <si>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</si>
  <si>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</si>
  <si>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</si>
  <si>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</si>
  <si>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</si>
  <si>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</si>
  <si>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</si>
  <si>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</si>
  <si>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</si>
  <si>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</si>
  <si>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</si>
  <si>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</si>
  <si>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</si>
  <si>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</si>
  <si>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</si>
  <si>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</si>
  <si>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</si>
  <si>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</si>
  <si>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</si>
  <si>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</si>
  <si>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</si>
  <si>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</si>
  <si>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</si>
  <si>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</si>
  <si>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</si>
  <si>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</si>
  <si>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</si>
  <si>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</si>
  <si>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</si>
  <si>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</si>
  <si>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</si>
  <si>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</si>
  <si>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</si>
  <si>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</si>
  <si>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</si>
  <si>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</si>
  <si>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</si>
  <si>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</si>
  <si>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</si>
  <si>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</si>
  <si>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</si>
  <si>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</si>
  <si>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</si>
  <si>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</si>
  <si>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</si>
  <si>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</si>
  <si>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</si>
  <si>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</si>
  <si>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</si>
  <si>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</si>
  <si>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</si>
  <si>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</si>
  <si>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</si>
  <si>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</si>
  <si>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</si>
  <si>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</si>
  <si>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</si>
  <si>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</si>
  <si>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</si>
  <si>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</si>
  <si>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</si>
  <si>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</si>
  <si>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</si>
  <si>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</si>
  <si>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</si>
  <si>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</si>
  <si>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</si>
  <si>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</si>
  <si>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</si>
  <si>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</si>
  <si>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</si>
  <si>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</si>
  <si>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</si>
  <si>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</si>
  <si>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</si>
  <si>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</si>
  <si>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</si>
  <si>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</si>
  <si>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</si>
  <si>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</si>
  <si>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</si>
  <si>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</si>
  <si>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</si>
  <si>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</si>
  <si>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</si>
  <si>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</si>
  <si>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</si>
  <si>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</si>
  <si>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</si>
  <si>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</si>
  <si>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</si>
  <si>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</si>
  <si>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</si>
  <si>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</si>
  <si>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</si>
  <si>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</si>
  <si>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</si>
  <si>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</si>
  <si>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</si>
  <si>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</si>
  <si>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</si>
  <si>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</si>
  <si>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</si>
  <si>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</si>
  <si>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</si>
  <si>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</si>
  <si>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</si>
  <si>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</si>
  <si>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</si>
  <si>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</si>
  <si>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</si>
  <si>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</si>
  <si>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</si>
  <si>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</si>
  <si>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</si>
  <si>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</si>
  <si>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</si>
  <si>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</si>
  <si>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</si>
  <si>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</si>
  <si>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</si>
  <si>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</si>
  <si>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</si>
  <si>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</si>
  <si>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</si>
  <si>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</si>
  <si>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</si>
  <si>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</si>
  <si>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</si>
  <si>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</si>
  <si>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</si>
  <si>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</si>
  <si>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</si>
  <si>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</si>
  <si>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</si>
  <si>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</si>
  <si>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</si>
  <si>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</si>
  <si>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</si>
  <si>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</si>
  <si>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</si>
  <si>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</si>
  <si>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</si>
  <si>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</si>
  <si>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</si>
  <si>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</si>
  <si>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</si>
  <si>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</si>
  <si>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</si>
  <si>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</si>
  <si>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</si>
  <si>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</si>
  <si>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</si>
  <si>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</si>
  <si>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</si>
  <si>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</si>
  <si>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</si>
  <si>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</si>
  <si>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</si>
  <si>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</si>
  <si>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</si>
  <si>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</si>
  <si>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</si>
  <si>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</si>
  <si>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</si>
  <si>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</si>
  <si>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</si>
  <si>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</si>
  <si>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</si>
  <si>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</si>
  <si>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</si>
  <si>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</si>
  <si>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</si>
  <si>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</si>
  <si>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</si>
  <si>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</si>
  <si>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</si>
  <si>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</si>
  <si>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</si>
  <si>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</si>
  <si>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</si>
  <si>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</si>
  <si>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</si>
  <si>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</si>
  <si>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</si>
  <si>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</si>
  <si>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</si>
  <si>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</si>
  <si>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</si>
  <si>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</si>
  <si>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</si>
  <si>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</si>
  <si>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</si>
  <si>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</si>
  <si>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</si>
  <si>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</si>
  <si>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</si>
  <si>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</si>
  <si>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</si>
  <si>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</si>
  <si>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</si>
  <si>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</si>
  <si>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</si>
  <si>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</si>
  <si>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</si>
  <si>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</si>
  <si>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</si>
  <si>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</si>
  <si>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</si>
  <si>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</si>
  <si>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</si>
  <si>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</si>
  <si>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</si>
  <si>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</si>
  <si>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</si>
  <si>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</si>
  <si>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</si>
  <si>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</si>
  <si>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</si>
  <si>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</si>
  <si>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</si>
  <si>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</si>
  <si>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</si>
  <si>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</si>
  <si>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</si>
  <si>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</si>
  <si>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</si>
  <si>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</si>
  <si>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</si>
  <si>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</si>
  <si>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</si>
  <si>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</si>
  <si>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</si>
  <si>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</si>
  <si>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</si>
  <si>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</si>
  <si>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</si>
  <si>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</si>
  <si>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</si>
  <si>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</si>
  <si>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</si>
  <si>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</si>
  <si>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</si>
  <si>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</si>
  <si>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</si>
  <si>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</si>
  <si>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</si>
  <si>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</si>
  <si>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</si>
  <si>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</si>
  <si>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</si>
  <si>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</si>
  <si>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</si>
  <si>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</si>
  <si>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</si>
  <si>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</si>
  <si>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</si>
  <si>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</si>
  <si>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</si>
  <si>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</si>
  <si>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</si>
  <si>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</si>
  <si>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</si>
  <si>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</si>
  <si>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</si>
  <si>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</si>
  <si>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</si>
  <si>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</si>
  <si>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</si>
  <si>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</si>
  <si>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</si>
  <si>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</si>
  <si>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</si>
  <si>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</si>
  <si>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</si>
  <si>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</si>
  <si>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</si>
  <si>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</si>
  <si>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</si>
  <si>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</si>
  <si>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</si>
  <si>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</si>
  <si>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</si>
  <si>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</si>
  <si>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</si>
  <si>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</si>
  <si>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</si>
  <si>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</si>
  <si>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</si>
  <si>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</si>
  <si>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</si>
  <si>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</si>
  <si>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</si>
  <si>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</si>
  <si>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</si>
  <si>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</si>
  <si>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</si>
  <si>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</si>
  <si>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</si>
  <si>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</si>
  <si>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</si>
  <si>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</si>
  <si>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</si>
  <si>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</si>
  <si>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</si>
  <si>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</si>
  <si>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</si>
  <si>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</si>
  <si>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</si>
  <si>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</si>
  <si>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</si>
  <si>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</si>
  <si>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</si>
  <si>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</si>
  <si>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</si>
  <si>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</si>
  <si>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</si>
  <si>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</si>
  <si>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</si>
  <si>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</si>
  <si>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</si>
  <si>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</si>
  <si>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</si>
  <si>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</si>
  <si>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</si>
  <si>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</si>
  <si>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</si>
  <si>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</si>
  <si>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</si>
  <si>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</si>
  <si>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</si>
  <si>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</si>
  <si>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</si>
  <si>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</si>
  <si>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</si>
  <si>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</si>
  <si>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</si>
  <si>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</si>
  <si>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</si>
  <si>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</si>
  <si>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</si>
  <si>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</si>
  <si>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</si>
  <si>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</si>
  <si>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</si>
  <si>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</si>
  <si>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</si>
  <si>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</si>
  <si>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</si>
  <si>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</si>
  <si>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</si>
  <si>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</si>
  <si>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</si>
  <si>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</si>
  <si>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</si>
  <si>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</si>
  <si>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</si>
  <si>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</si>
  <si>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</si>
  <si>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</si>
  <si>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</si>
  <si>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</si>
  <si>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</si>
  <si>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</si>
  <si>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</si>
  <si>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</si>
  <si>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</si>
  <si>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</si>
  <si>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</si>
  <si>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</si>
  <si>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</si>
  <si>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</si>
  <si>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</si>
  <si>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</si>
  <si>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</si>
  <si>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</si>
  <si>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</si>
  <si>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</si>
  <si>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</si>
  <si>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</si>
  <si>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</si>
  <si>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</si>
  <si>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</si>
  <si>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</si>
  <si>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</si>
  <si>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</si>
  <si>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</si>
  <si>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</si>
  <si>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</si>
  <si>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</si>
  <si>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</si>
  <si>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</si>
  <si>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</si>
  <si>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</si>
  <si>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</si>
  <si>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</si>
  <si>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</si>
  <si>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</si>
  <si>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</si>
  <si>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</si>
  <si>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</si>
  <si>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</si>
  <si>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</si>
  <si>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</si>
  <si>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</si>
  <si>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</si>
  <si>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</si>
  <si>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</si>
  <si>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</si>
  <si>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</si>
  <si>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</si>
  <si>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</si>
  <si>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</si>
  <si>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</si>
  <si>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</si>
  <si>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</si>
  <si>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</si>
  <si>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</si>
  <si>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</si>
  <si>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</si>
  <si>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</si>
  <si>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</si>
  <si>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</si>
  <si>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</si>
  <si>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</si>
  <si>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</si>
  <si>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</si>
  <si>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</si>
  <si>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</si>
  <si>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</si>
  <si>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</si>
  <si>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</si>
  <si>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</si>
  <si>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</si>
  <si>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</si>
  <si>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</si>
  <si>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</si>
  <si>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</si>
  <si>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</si>
  <si>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</si>
  <si>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</si>
  <si>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</si>
  <si>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</si>
  <si>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</si>
  <si>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</si>
  <si>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</si>
  <si>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</si>
  <si>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</si>
  <si>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</si>
  <si>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</si>
  <si>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</si>
  <si>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</si>
  <si>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</si>
  <si>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</si>
  <si>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</si>
  <si>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</si>
  <si>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</si>
  <si>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</si>
  <si>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</si>
  <si>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</si>
  <si>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</si>
  <si>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</si>
  <si>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</si>
  <si>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</si>
  <si>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</si>
  <si>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</si>
  <si>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</si>
  <si>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</si>
  <si>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</si>
  <si>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</si>
  <si>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</si>
  <si>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</si>
  <si>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</si>
  <si>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</si>
  <si>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</si>
  <si>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</si>
  <si>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</si>
  <si>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</si>
  <si>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</si>
  <si>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</si>
  <si>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</si>
  <si>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</si>
  <si>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</si>
  <si>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</si>
  <si>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</si>
  <si>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</si>
  <si>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</si>
  <si>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</si>
  <si>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</si>
  <si>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</si>
  <si>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</si>
  <si>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</si>
  <si>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</si>
  <si>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</si>
  <si>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</si>
  <si>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</si>
  <si>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</si>
  <si>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</si>
  <si>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</si>
  <si>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</si>
  <si>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</si>
  <si>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</si>
  <si>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</si>
  <si>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</si>
  <si>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</si>
  <si>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</si>
  <si>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</si>
  <si>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</si>
  <si>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</si>
  <si>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</si>
  <si>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</si>
  <si>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</si>
  <si>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</si>
  <si>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</si>
  <si>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</si>
  <si>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</si>
  <si>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</si>
  <si>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</si>
  <si>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</si>
  <si>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</si>
  <si>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</si>
  <si>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</si>
  <si>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</si>
  <si>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</si>
  <si>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</si>
  <si>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</si>
  <si>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</si>
  <si>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</si>
  <si>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</si>
  <si>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</si>
  <si>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</si>
  <si>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</si>
  <si>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</si>
  <si>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</si>
  <si>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</si>
  <si>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</si>
  <si>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</si>
  <si>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</si>
  <si>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</si>
  <si>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</si>
  <si>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</si>
  <si>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</si>
  <si>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</si>
  <si>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</si>
  <si>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</si>
  <si>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</si>
  <si>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</si>
  <si>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</si>
  <si>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</si>
  <si>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</si>
  <si>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</si>
  <si>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</si>
  <si>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</si>
  <si>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</si>
  <si>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</si>
  <si>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</si>
  <si>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</si>
  <si>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</si>
  <si>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</si>
  <si>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</si>
  <si>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</si>
  <si>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</si>
  <si>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</si>
  <si>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</si>
  <si>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</si>
  <si>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</si>
  <si>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</si>
  <si>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</si>
  <si>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</si>
  <si>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</si>
  <si>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</si>
  <si>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</si>
  <si>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</si>
  <si>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</si>
  <si>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</si>
  <si>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</si>
  <si>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</si>
  <si>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</si>
  <si>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</si>
  <si>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</si>
  <si>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</si>
  <si>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</si>
  <si>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</si>
  <si>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</si>
  <si>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</si>
  <si>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</si>
  <si>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</si>
  <si>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</si>
  <si>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</si>
  <si>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</si>
  <si>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</si>
  <si>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</si>
  <si>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</si>
  <si>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</si>
  <si>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</si>
  <si>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</si>
  <si>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</si>
  <si>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</si>
  <si>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</si>
  <si>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</si>
  <si>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</si>
  <si>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</si>
  <si>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</si>
  <si>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</si>
  <si>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</si>
  <si>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</si>
  <si>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</si>
  <si>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</si>
  <si>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</si>
  <si>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</si>
  <si>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</si>
  <si>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</si>
  <si>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</si>
  <si>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</si>
  <si>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</si>
  <si>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</si>
  <si>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</si>
  <si>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</si>
  <si>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</si>
  <si>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</si>
  <si>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</si>
  <si>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</si>
  <si>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</si>
  <si>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</si>
  <si>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</si>
  <si>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</si>
  <si>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</si>
  <si>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</si>
  <si>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</si>
  <si>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</si>
  <si>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</si>
  <si>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</si>
  <si>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</si>
  <si>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</si>
  <si>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</si>
  <si>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</si>
  <si>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</si>
  <si>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</si>
  <si>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</si>
  <si>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</si>
  <si>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</si>
  <si>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</si>
  <si>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</si>
  <si>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</si>
  <si>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</si>
  <si>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</si>
  <si>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</si>
  <si>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</si>
  <si>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</si>
  <si>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</si>
  <si>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</si>
  <si>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</si>
  <si>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</si>
  <si>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</si>
  <si>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</si>
  <si>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</si>
  <si>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</si>
  <si>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</si>
  <si>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</si>
  <si>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</si>
  <si>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</si>
  <si>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</si>
  <si>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</si>
  <si>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</si>
  <si>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</si>
  <si>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</si>
  <si>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</si>
  <si>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</si>
  <si>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</si>
  <si>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</si>
  <si>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</si>
  <si>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</si>
  <si>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</si>
  <si>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</si>
  <si>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</si>
  <si>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</si>
  <si>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</si>
  <si>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</si>
  <si>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</si>
  <si>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</si>
  <si>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</si>
  <si>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</si>
  <si>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</si>
  <si>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</si>
  <si>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</si>
  <si>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</si>
  <si>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</si>
  <si>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</si>
  <si>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</si>
  <si>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</si>
  <si>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</si>
  <si>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</si>
  <si>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</si>
  <si>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</si>
  <si>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</si>
  <si>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</si>
  <si>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</si>
  <si>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</si>
  <si>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</si>
  <si>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</si>
  <si>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</si>
  <si>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</si>
  <si>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</si>
  <si>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</si>
  <si>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</si>
  <si>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</si>
  <si>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</si>
  <si>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</si>
  <si>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</si>
  <si>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</si>
  <si>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</si>
  <si>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</si>
  <si>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</si>
  <si>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</si>
  <si>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</si>
  <si>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</si>
  <si>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</si>
  <si>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</si>
  <si>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</si>
  <si>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</si>
  <si>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</si>
  <si>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</si>
  <si>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</si>
  <si>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</si>
  <si>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</si>
  <si>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</si>
  <si>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</si>
  <si>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</si>
  <si>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</si>
  <si>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</si>
  <si>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</si>
  <si>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</si>
  <si>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</si>
  <si>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</si>
  <si>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</si>
  <si>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</si>
  <si>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</si>
  <si>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</si>
  <si>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</si>
  <si>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</si>
  <si>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</si>
  <si>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</si>
  <si>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</si>
  <si>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</si>
  <si>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</si>
  <si>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</si>
  <si>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</si>
  <si>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</si>
  <si>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</si>
  <si>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</si>
  <si>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</si>
  <si>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</si>
  <si>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</si>
  <si>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</si>
  <si>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</si>
  <si>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</si>
  <si>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</si>
  <si>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</si>
  <si>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</si>
  <si>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</si>
  <si>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</si>
  <si>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</si>
  <si>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</si>
  <si>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</si>
  <si>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</si>
  <si>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</si>
  <si>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</si>
  <si>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</si>
  <si>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</si>
  <si>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</si>
  <si>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</si>
  <si>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</si>
  <si>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</si>
  <si>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</si>
  <si>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</si>
  <si>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</si>
  <si>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</si>
  <si>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</si>
  <si>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</si>
  <si>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</si>
  <si>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</si>
  <si>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</si>
  <si>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</si>
  <si>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</si>
  <si>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</si>
  <si>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</si>
  <si>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</si>
  <si>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</si>
  <si>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</si>
  <si>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</si>
  <si>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</si>
  <si>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</si>
  <si>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</si>
  <si>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</si>
  <si>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</si>
  <si>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</si>
  <si>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</si>
  <si>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</si>
  <si>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</si>
  <si>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</si>
  <si>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</si>
  <si>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</si>
  <si>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</si>
  <si>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</si>
  <si>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</si>
  <si>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</si>
  <si>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</si>
  <si>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</si>
  <si>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</si>
  <si>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</si>
  <si>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</si>
  <si>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</si>
  <si>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</si>
  <si>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</si>
  <si>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</si>
  <si>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</si>
  <si>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</si>
  <si>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</si>
  <si>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</si>
  <si>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</si>
  <si>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</si>
  <si>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</si>
  <si>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</si>
  <si>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</si>
  <si>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</si>
  <si>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</si>
  <si>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</si>
  <si>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</si>
  <si>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</si>
  <si>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</si>
  <si>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</si>
  <si>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</si>
  <si>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</si>
  <si>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</si>
  <si>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</si>
  <si>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</si>
  <si>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</si>
  <si>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</si>
  <si>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</si>
  <si>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</si>
  <si>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</si>
  <si>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</si>
  <si>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</si>
  <si>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</si>
  <si>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</si>
  <si>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</si>
  <si>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</si>
  <si>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</si>
  <si>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</si>
  <si>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</si>
  <si>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</si>
  <si>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</si>
  <si>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</si>
  <si>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</si>
  <si>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</si>
  <si>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</si>
  <si>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</si>
  <si>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</si>
  <si>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</si>
  <si>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</si>
  <si>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</si>
  <si>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</si>
  <si>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</si>
  <si>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</si>
  <si>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</si>
  <si>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</si>
  <si>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</si>
  <si>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</si>
  <si>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</si>
  <si>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</si>
  <si>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</si>
  <si>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</si>
  <si>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</si>
  <si>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</si>
  <si>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</si>
  <si>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</si>
  <si>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</si>
  <si>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</si>
  <si>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</si>
  <si>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</si>
  <si>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</si>
  <si>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</si>
  <si>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</si>
  <si>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</si>
  <si>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</si>
  <si>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</si>
  <si>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</si>
  <si>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</si>
  <si>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</si>
  <si>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</si>
  <si>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</si>
  <si>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</si>
  <si>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</si>
  <si>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</si>
  <si>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</si>
  <si>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</si>
  <si>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</si>
  <si>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</si>
  <si>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</si>
  <si>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</si>
  <si>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</si>
  <si>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</si>
  <si>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</si>
  <si>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</si>
  <si>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</si>
  <si>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</si>
  <si>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</si>
  <si>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</si>
  <si>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</si>
  <si>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</si>
  <si>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</si>
  <si>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</si>
  <si>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</si>
  <si>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</si>
  <si>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</si>
  <si>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</si>
  <si>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</si>
  <si>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</si>
  <si>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</si>
  <si>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</si>
  <si>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</si>
  <si>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</si>
  <si>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</si>
  <si>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</si>
  <si>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</si>
  <si>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</si>
  <si>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</si>
  <si>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</si>
  <si>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</si>
  <si>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</si>
  <si>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</si>
  <si>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</si>
  <si>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</si>
  <si>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</si>
  <si>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</si>
  <si>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</si>
  <si>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</si>
  <si>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</si>
  <si>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</si>
  <si>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</si>
  <si>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</si>
  <si>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</si>
  <si>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</si>
  <si>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</si>
  <si>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</si>
  <si>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</si>
  <si>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</si>
  <si>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</si>
  <si>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</si>
  <si>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</si>
  <si>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</si>
  <si>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</si>
  <si>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</si>
  <si>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</si>
  <si>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</si>
  <si>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</si>
  <si>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</si>
  <si>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</si>
  <si>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</si>
  <si>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</si>
  <si>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</si>
  <si>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</si>
  <si>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</si>
  <si>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</si>
  <si>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</si>
  <si>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</si>
  <si>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</si>
  <si>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</si>
  <si>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</si>
  <si>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</si>
  <si>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</si>
  <si>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</si>
  <si>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</si>
  <si>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</si>
  <si>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</si>
  <si>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</si>
  <si>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</si>
  <si>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</si>
  <si>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</si>
  <si>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</si>
  <si>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</si>
  <si>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</si>
  <si>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</si>
  <si>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</si>
  <si>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</si>
  <si>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</si>
  <si>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</si>
  <si>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</si>
  <si>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</si>
  <si>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</si>
  <si>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</si>
  <si>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</si>
  <si>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</si>
  <si>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</si>
  <si>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</si>
  <si>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</si>
  <si>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</si>
  <si>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</si>
  <si>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</si>
  <si>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</si>
  <si>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</si>
  <si>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</si>
  <si>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</si>
  <si>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</si>
  <si>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</si>
  <si>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</si>
  <si>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</si>
  <si>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</si>
  <si>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</si>
  <si>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</si>
  <si>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</si>
  <si>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</si>
  <si>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</si>
  <si>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</si>
  <si>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</si>
  <si>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</si>
  <si>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</si>
  <si>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</si>
  <si>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</si>
  <si>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</si>
  <si>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</si>
  <si>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</si>
  <si>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</si>
  <si>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</si>
  <si>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</si>
  <si>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</si>
  <si>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</si>
  <si>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</si>
  <si>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</si>
  <si>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</si>
  <si>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</si>
  <si>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</si>
  <si>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</si>
  <si>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</si>
  <si>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</si>
  <si>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</si>
  <si>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</si>
  <si>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</si>
  <si>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</si>
  <si>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</si>
  <si>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</si>
  <si>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</si>
  <si>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</si>
  <si>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</si>
  <si>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</si>
  <si>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</si>
  <si>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</si>
  <si>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</si>
  <si>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</si>
  <si>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</si>
  <si>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</si>
  <si>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</si>
  <si>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</si>
  <si>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</si>
  <si>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</si>
  <si>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</si>
  <si>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</si>
  <si>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</si>
  <si>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</si>
  <si>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</si>
  <si>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</si>
  <si>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</si>
  <si>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</si>
  <si>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</si>
  <si>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</si>
  <si>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</si>
  <si>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</si>
  <si>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</si>
  <si>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</si>
  <si>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</si>
  <si>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</si>
  <si>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</si>
  <si>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</si>
  <si>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</si>
  <si>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</si>
  <si>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</si>
  <si>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</si>
  <si>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</si>
  <si>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</si>
  <si>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</si>
  <si>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</si>
  <si>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</si>
  <si>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</si>
  <si>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</si>
  <si>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</si>
  <si>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</si>
  <si>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</si>
  <si>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</si>
  <si>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</si>
  <si>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</si>
  <si>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</si>
  <si>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</si>
  <si>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</si>
  <si>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</si>
  <si>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</si>
  <si>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</si>
  <si>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</si>
  <si>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</si>
  <si>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</si>
  <si>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</si>
  <si>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</si>
  <si>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</si>
  <si>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</si>
  <si>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</si>
  <si>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</si>
  <si>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</si>
  <si>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</si>
  <si>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</si>
  <si>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</si>
  <si>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</si>
  <si>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</si>
  <si>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</si>
  <si>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</si>
  <si>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</si>
  <si>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</si>
  <si>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</si>
  <si>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</si>
  <si>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</si>
  <si>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</si>
  <si>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</si>
  <si>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</si>
  <si>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</si>
  <si>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</si>
  <si>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</si>
  <si>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</si>
  <si>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</si>
  <si>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</si>
  <si>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</si>
  <si>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</si>
  <si>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</si>
  <si>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</si>
  <si>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</si>
  <si>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</si>
  <si>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</si>
  <si>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</si>
  <si>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</si>
  <si>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</si>
  <si>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</si>
  <si>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</si>
  <si>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</si>
  <si>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</si>
  <si>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</si>
  <si>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</si>
  <si>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</si>
  <si>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</si>
  <si>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</si>
  <si>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</si>
  <si>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</si>
  <si>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</si>
  <si>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</si>
  <si>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</si>
  <si>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</si>
  <si>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</si>
  <si>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</si>
  <si>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</si>
  <si>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</si>
  <si>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</si>
  <si>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</si>
  <si>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</si>
  <si>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</si>
  <si>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</si>
  <si>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</si>
  <si>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</si>
  <si>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</si>
  <si>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</si>
  <si>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</si>
  <si>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</si>
  <si>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</si>
  <si>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</si>
  <si>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</si>
  <si>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</si>
  <si>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</si>
  <si>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</si>
  <si>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</si>
  <si>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</si>
  <si>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</si>
  <si>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</si>
  <si>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</si>
  <si>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</si>
  <si>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</si>
  <si>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</si>
  <si>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</si>
  <si>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</si>
  <si>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</si>
  <si>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</si>
  <si>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</si>
  <si>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</si>
  <si>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</si>
  <si>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</si>
  <si>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</si>
  <si>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</si>
  <si>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</si>
  <si>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</si>
  <si>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</si>
  <si>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</si>
  <si>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</si>
  <si>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</si>
  <si>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</si>
  <si>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</si>
  <si>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</si>
  <si>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</si>
  <si>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</si>
  <si>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</si>
  <si>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</si>
  <si>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</si>
  <si>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</si>
  <si>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</si>
  <si>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</si>
  <si>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</si>
  <si>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</si>
  <si>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</si>
  <si>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</si>
  <si>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</si>
  <si>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</si>
  <si>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</si>
  <si>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</si>
  <si>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</si>
  <si>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</si>
  <si>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</si>
  <si>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</si>
  <si>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</si>
  <si>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</si>
  <si>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</si>
  <si>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</si>
  <si>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</si>
  <si>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</si>
  <si>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</si>
  <si>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</si>
  <si>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</si>
  <si>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</si>
  <si>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</si>
  <si>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</si>
  <si>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</si>
  <si>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</si>
  <si>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</si>
  <si>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</si>
  <si>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</si>
  <si>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</si>
  <si>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</si>
  <si>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</si>
  <si>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</si>
  <si>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</si>
  <si>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</si>
  <si>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</si>
  <si>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</si>
  <si>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</si>
  <si>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</si>
  <si>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</si>
  <si>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</si>
  <si>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</si>
  <si>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</si>
  <si>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</si>
  <si>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</si>
  <si>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</si>
  <si>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</si>
  <si>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</si>
  <si>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</si>
  <si>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</si>
  <si>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</si>
  <si>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</si>
  <si>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</si>
  <si>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</si>
  <si>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</si>
  <si>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</si>
  <si>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</si>
  <si>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</si>
  <si>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</si>
  <si>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</si>
  <si>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</si>
  <si>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</si>
  <si>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</si>
  <si>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</si>
  <si>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</si>
  <si>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</si>
  <si>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</si>
  <si>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</si>
  <si>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</si>
  <si>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</si>
  <si>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</si>
  <si>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</si>
  <si>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</si>
  <si>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</si>
  <si>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</si>
  <si>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</si>
  <si>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</si>
  <si>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</si>
  <si>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</si>
  <si>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</si>
  <si>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</si>
  <si>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</si>
  <si>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</si>
  <si>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</si>
  <si>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</si>
  <si>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</si>
  <si>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</si>
  <si>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</si>
  <si>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</si>
  <si>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</si>
  <si>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</si>
  <si>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</si>
  <si>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</si>
  <si>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</si>
  <si>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</si>
  <si>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</si>
  <si>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</si>
  <si>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</si>
  <si>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</si>
  <si>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</si>
  <si>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</si>
  <si>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</si>
  <si>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</si>
  <si>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</si>
  <si>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</si>
  <si>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</si>
  <si>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</si>
  <si>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</si>
  <si>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</si>
  <si>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</si>
  <si>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</si>
  <si>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</si>
  <si>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</si>
  <si>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</si>
  <si>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</si>
  <si>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</si>
  <si>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</si>
  <si>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</si>
  <si>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</si>
  <si>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</si>
  <si>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</si>
  <si>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</si>
  <si>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</si>
  <si>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</si>
  <si>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</si>
  <si>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</si>
  <si>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</si>
  <si>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</si>
  <si>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</si>
  <si>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</si>
  <si>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</si>
  <si>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</si>
  <si>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</si>
  <si>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</si>
  <si>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</si>
  <si>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</si>
  <si>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</si>
  <si>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</si>
  <si>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</si>
  <si>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</si>
  <si>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</si>
  <si>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</si>
  <si>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</si>
  <si>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</si>
  <si>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</si>
  <si>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</si>
  <si>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</si>
  <si>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</si>
  <si>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</si>
  <si>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</si>
  <si>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</si>
  <si>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</si>
  <si>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</si>
  <si>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</si>
  <si>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</si>
  <si>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</si>
  <si>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</si>
  <si>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</si>
  <si>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</si>
  <si>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</si>
  <si>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</si>
  <si>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</si>
  <si>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</si>
  <si>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</si>
  <si>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</si>
  <si>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</si>
  <si>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</si>
  <si>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</si>
  <si>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</si>
  <si>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</si>
  <si>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</si>
  <si>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</si>
  <si>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</si>
  <si>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</si>
  <si>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</si>
  <si>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</si>
  <si>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</si>
  <si>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</si>
  <si>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</si>
  <si>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</si>
  <si>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</si>
  <si>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</si>
  <si>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</si>
  <si>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</si>
  <si>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</si>
  <si>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</si>
  <si>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</si>
  <si>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</si>
  <si>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</si>
  <si>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</si>
  <si>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</si>
  <si>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</si>
  <si>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</si>
  <si>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</si>
  <si>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</si>
  <si>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</si>
  <si>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</si>
  <si>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</si>
  <si>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</si>
  <si>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</si>
  <si>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</si>
  <si>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</si>
  <si>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</si>
  <si>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</si>
  <si>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</si>
  <si>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</si>
  <si>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</si>
  <si>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</si>
  <si>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</si>
  <si>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</si>
  <si>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</si>
  <si>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</si>
  <si>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</si>
  <si>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</si>
  <si>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</si>
  <si>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</si>
  <si>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</si>
  <si>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</si>
  <si>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</si>
  <si>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</si>
  <si>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</si>
  <si>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</si>
  <si>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</si>
  <si>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</si>
  <si>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</si>
  <si>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</si>
  <si>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</si>
  <si>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</si>
  <si>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</si>
  <si>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</si>
  <si>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</si>
  <si>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</si>
  <si>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</si>
  <si>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</si>
  <si>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</si>
  <si>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</si>
  <si>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</si>
  <si>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</si>
  <si>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</si>
  <si>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</si>
  <si>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</si>
  <si>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</si>
  <si>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</si>
  <si>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</si>
  <si>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</si>
  <si>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</si>
  <si>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</si>
  <si>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</si>
  <si>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</si>
  <si>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</si>
  <si>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</si>
  <si>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</si>
  <si>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</si>
  <si>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</si>
  <si>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</si>
  <si>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</si>
  <si>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</si>
  <si>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</si>
  <si>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</si>
  <si>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</si>
  <si>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</si>
  <si>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</si>
  <si>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</si>
  <si>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</si>
  <si>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</si>
  <si>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</si>
  <si>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</si>
  <si>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</si>
  <si>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</si>
  <si>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</si>
  <si>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</si>
  <si>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</si>
  <si>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</si>
  <si>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</si>
  <si>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</si>
  <si>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</si>
  <si>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</si>
  <si>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</si>
  <si>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</si>
  <si>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</si>
  <si>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</si>
  <si>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</si>
  <si>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</si>
  <si>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</si>
  <si>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</si>
  <si>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</si>
  <si>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</si>
  <si>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</si>
  <si>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</si>
  <si>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</si>
  <si>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</si>
  <si>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</si>
  <si>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</si>
  <si>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</si>
  <si>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</si>
  <si>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</si>
  <si>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</si>
  <si>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</si>
  <si>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</si>
  <si>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</si>
  <si>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</si>
  <si>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</si>
  <si>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</si>
  <si>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</si>
  <si>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</si>
  <si>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</si>
  <si>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</si>
  <si>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</si>
  <si>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</si>
  <si>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</si>
  <si>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</si>
  <si>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</si>
  <si>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</si>
  <si>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</si>
  <si>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</si>
  <si>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</si>
  <si>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</si>
  <si>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</si>
  <si>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</si>
  <si>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</si>
  <si>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</si>
  <si>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</si>
  <si>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</si>
  <si>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</si>
  <si>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</si>
  <si>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</si>
  <si>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</si>
  <si>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</si>
  <si>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</si>
  <si>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</si>
  <si>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</si>
  <si>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</si>
  <si>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</si>
  <si>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</si>
  <si>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</si>
  <si>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</si>
  <si>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</si>
  <si>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</si>
  <si>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</si>
  <si>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</si>
  <si>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</si>
  <si>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</si>
  <si>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</si>
  <si>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</si>
  <si>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</si>
  <si>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</si>
  <si>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</si>
  <si>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</si>
  <si>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</si>
  <si>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</si>
  <si>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</si>
  <si>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</si>
  <si>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</si>
  <si>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</si>
  <si>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</si>
  <si>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</si>
  <si>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</si>
  <si>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</si>
  <si>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</si>
  <si>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</si>
  <si>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</si>
  <si>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</si>
  <si>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</si>
  <si>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</si>
  <si>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</si>
  <si>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</si>
  <si>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</si>
  <si>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</si>
  <si>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</si>
  <si>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</si>
  <si>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</si>
  <si>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</si>
  <si>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</si>
  <si>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</si>
  <si>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</si>
  <si>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</si>
  <si>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</si>
  <si>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</si>
  <si>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</si>
  <si>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</si>
  <si>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</si>
  <si>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</si>
  <si>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</si>
  <si>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</si>
  <si>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</si>
  <si>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</si>
  <si>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</si>
  <si>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</si>
  <si>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</si>
  <si>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</si>
  <si>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</si>
  <si>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</si>
  <si>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</si>
  <si>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</si>
  <si>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</si>
  <si>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</si>
  <si>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</si>
  <si>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</si>
  <si>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</si>
  <si>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</si>
  <si>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</si>
  <si>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</si>
  <si>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</si>
  <si>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</si>
  <si>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</si>
  <si>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</si>
  <si>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</si>
  <si>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</si>
  <si>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</si>
  <si>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</si>
  <si>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</si>
  <si>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</si>
  <si>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</si>
  <si>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</si>
  <si>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</si>
  <si>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</si>
  <si>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</si>
  <si>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</si>
  <si>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</si>
  <si>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</si>
  <si>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</si>
  <si>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</si>
  <si>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</si>
  <si>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</si>
  <si>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</si>
  <si>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</si>
  <si>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</si>
  <si>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</si>
  <si>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</si>
  <si>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</si>
  <si>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</si>
  <si>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</si>
  <si>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</si>
  <si>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</si>
  <si>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</si>
  <si>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</si>
  <si>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</si>
  <si>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</si>
  <si>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</si>
  <si>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</si>
  <si>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</si>
  <si>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</si>
  <si>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</si>
  <si>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</si>
  <si>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</si>
  <si>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</si>
  <si>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</si>
  <si>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</si>
  <si>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</si>
  <si>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</si>
  <si>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</si>
  <si>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</si>
  <si>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</si>
  <si>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</si>
  <si>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</si>
  <si>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</si>
  <si>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</si>
  <si>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</si>
  <si>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</si>
  <si>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</si>
  <si>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</si>
  <si>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</si>
  <si>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</si>
  <si>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</si>
  <si>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</si>
  <si>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</si>
  <si>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</si>
  <si>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</si>
  <si>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</si>
  <si>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</si>
  <si>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</si>
  <si>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</si>
  <si>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</si>
  <si>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</si>
  <si>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</si>
  <si>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</si>
  <si>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</si>
  <si>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</si>
  <si>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</si>
  <si>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</si>
  <si>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</si>
  <si>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</si>
  <si>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</si>
  <si>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</si>
  <si>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</si>
  <si>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</si>
  <si>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</si>
  <si>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</si>
  <si>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</si>
  <si>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</si>
  <si>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</si>
  <si>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</si>
  <si>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</si>
  <si>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</si>
  <si>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</si>
  <si>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</si>
  <si>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</si>
  <si>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</si>
  <si>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</si>
  <si>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</si>
  <si>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</si>
  <si>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</si>
  <si>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</si>
  <si>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</si>
  <si>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</si>
  <si>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</si>
  <si>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</si>
  <si>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</si>
  <si>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</si>
  <si>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</si>
  <si>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</si>
  <si>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</si>
  <si>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</si>
  <si>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</si>
  <si>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</si>
  <si>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</si>
  <si>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</si>
  <si>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</si>
  <si>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</si>
  <si>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</si>
  <si>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</si>
  <si>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</si>
  <si>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</si>
  <si>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</si>
  <si>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</si>
  <si>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</si>
  <si>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</si>
  <si>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</si>
  <si>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</si>
  <si>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</si>
  <si>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</si>
  <si>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</si>
  <si>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</si>
  <si>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</si>
  <si>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</si>
  <si>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</si>
  <si>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</si>
  <si>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</si>
  <si>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</si>
  <si>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</si>
  <si>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</si>
  <si>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</si>
  <si>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</si>
  <si>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</si>
  <si>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</si>
  <si>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</si>
  <si>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</si>
  <si>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</si>
  <si>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</si>
  <si>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</si>
  <si>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</si>
  <si>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</si>
  <si>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</si>
  <si>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</si>
  <si>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</si>
  <si>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</si>
  <si>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</si>
  <si>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</si>
  <si>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</si>
  <si>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</si>
  <si>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</si>
  <si>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</si>
  <si>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</si>
  <si>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</si>
  <si>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</si>
  <si>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</si>
  <si>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</si>
  <si>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</si>
  <si>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</si>
  <si>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</si>
  <si>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</si>
  <si>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</si>
  <si>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</si>
  <si>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</si>
  <si>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</si>
  <si>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</si>
  <si>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</si>
  <si>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</si>
  <si>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</si>
  <si>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</si>
  <si>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</si>
  <si>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</si>
  <si>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</si>
  <si>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</si>
  <si>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</si>
  <si>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</si>
  <si>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</si>
  <si>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</si>
  <si>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</si>
  <si>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</si>
  <si>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</si>
  <si>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</si>
  <si>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</si>
  <si>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</si>
  <si>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</si>
  <si>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</si>
  <si>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</si>
  <si>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</si>
  <si>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</si>
  <si>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</si>
  <si>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</si>
  <si>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</si>
  <si>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</si>
  <si>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</si>
  <si>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</si>
  <si>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</si>
  <si>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</si>
  <si>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</si>
  <si>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</si>
  <si>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</si>
  <si>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</si>
  <si>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</si>
  <si>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</si>
  <si>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</si>
  <si>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</si>
  <si>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</si>
  <si>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</si>
  <si>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</si>
  <si>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</si>
  <si>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</si>
  <si>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</si>
  <si>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</si>
  <si>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</si>
  <si>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</si>
  <si>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</si>
  <si>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</si>
  <si>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</si>
  <si>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</si>
  <si>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</si>
  <si>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</si>
  <si>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</si>
  <si>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</si>
  <si>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</si>
  <si>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</si>
  <si>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</si>
  <si>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</si>
  <si>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</si>
  <si>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</si>
  <si>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</si>
  <si>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</si>
  <si>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</si>
  <si>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</si>
  <si>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</si>
  <si>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</si>
  <si>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</si>
  <si>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</si>
  <si>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</si>
  <si>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</si>
  <si>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</si>
  <si>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</si>
  <si>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</si>
  <si>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</si>
  <si>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</si>
  <si>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</si>
  <si>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</si>
  <si>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</si>
  <si>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</si>
  <si>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</si>
  <si>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</si>
  <si>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</si>
  <si>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</si>
  <si>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</si>
  <si>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</si>
  <si>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</si>
  <si>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</si>
  <si>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</si>
  <si>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</si>
  <si>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</si>
  <si>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</si>
  <si>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</si>
  <si>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</si>
  <si>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</si>
  <si>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</si>
  <si>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</si>
  <si>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</si>
  <si>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</si>
  <si>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</si>
  <si>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</si>
  <si>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</si>
  <si>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</si>
  <si>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</si>
  <si>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</si>
  <si>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</si>
  <si>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</si>
  <si>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</si>
  <si>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</si>
  <si>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</si>
  <si>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</si>
  <si>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</si>
  <si>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</si>
  <si>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</si>
  <si>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</si>
  <si>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</si>
  <si>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</si>
  <si>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</si>
  <si>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</si>
  <si>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</si>
  <si>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</si>
  <si>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</si>
  <si>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</si>
  <si>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</si>
  <si>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</si>
  <si>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</si>
  <si>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</si>
  <si>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</si>
  <si>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</si>
  <si>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</si>
  <si>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</si>
  <si>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</si>
  <si>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</si>
  <si>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</si>
  <si>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</si>
  <si>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</si>
  <si>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</si>
  <si>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</si>
  <si>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</si>
  <si>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</si>
  <si>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</si>
  <si>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</si>
  <si>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</si>
  <si>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</si>
  <si>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</si>
  <si>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</si>
  <si>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</si>
  <si>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</si>
  <si>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</si>
  <si>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</si>
  <si>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</si>
  <si>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</si>
  <si>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</si>
  <si>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</si>
  <si>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</si>
  <si>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</si>
  <si>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</si>
  <si>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</si>
  <si>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</si>
  <si>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</si>
  <si>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</si>
  <si>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</si>
  <si>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</si>
  <si>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</si>
  <si>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</si>
  <si>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</si>
  <si>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</si>
  <si>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</si>
  <si>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</si>
  <si>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</si>
  <si>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</si>
  <si>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</si>
  <si>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</si>
  <si>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</si>
  <si>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</si>
  <si>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</si>
  <si>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</si>
  <si>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</si>
  <si>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</si>
  <si>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</si>
  <si>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</si>
  <si>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</si>
  <si>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</si>
  <si>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</si>
  <si>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</si>
  <si>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</si>
  <si>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</si>
  <si>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</si>
  <si>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</si>
  <si>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</si>
  <si>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</si>
  <si>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</si>
  <si>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</si>
  <si>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</si>
  <si>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</si>
  <si>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</si>
  <si>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</si>
  <si>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</si>
  <si>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</si>
  <si>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</si>
  <si>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</si>
  <si>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</si>
  <si>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</si>
  <si>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</si>
  <si>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</si>
  <si>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</si>
  <si>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</si>
  <si>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</si>
  <si>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</si>
  <si>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</si>
  <si>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</si>
  <si>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</si>
  <si>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</si>
  <si>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</si>
  <si>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</si>
  <si>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</si>
  <si>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</si>
  <si>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</si>
  <si>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</si>
  <si>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</si>
  <si>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</si>
  <si>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</si>
  <si>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</si>
  <si>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</si>
  <si>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</si>
  <si>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</si>
  <si>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</si>
  <si>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</si>
  <si>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</si>
  <si>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</si>
  <si>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</si>
  <si>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</si>
  <si>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</si>
  <si>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</si>
  <si>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</si>
  <si>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</si>
  <si>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</si>
  <si>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</si>
  <si>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</si>
  <si>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</si>
  <si>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</si>
  <si>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</si>
  <si>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</si>
  <si>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</si>
  <si>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</si>
  <si>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</si>
  <si>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</si>
  <si>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</si>
  <si>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</si>
  <si>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</si>
  <si>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</si>
  <si>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</si>
  <si>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</si>
  <si>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</si>
  <si>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</si>
  <si>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</si>
  <si>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</si>
  <si>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</si>
  <si>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</si>
  <si>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</si>
  <si>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</si>
  <si>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</si>
  <si>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</si>
  <si>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</si>
  <si>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</si>
  <si>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</si>
  <si>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</si>
  <si>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</si>
  <si>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</si>
  <si>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</si>
  <si>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</si>
  <si>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</si>
  <si>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</si>
  <si>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</si>
  <si>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</si>
  <si>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</si>
  <si>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</si>
  <si>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</si>
  <si>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</si>
  <si>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</si>
  <si>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</si>
  <si>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</si>
  <si>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</si>
  <si>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</si>
  <si>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</si>
  <si>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</si>
  <si>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</si>
  <si>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</si>
  <si>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</si>
  <si>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</si>
  <si>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</si>
  <si>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</si>
  <si>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</si>
  <si>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</si>
  <si>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</si>
  <si>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</si>
  <si>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</si>
  <si>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</si>
  <si>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</si>
  <si>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</si>
  <si>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</si>
  <si>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</si>
  <si>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</si>
  <si>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</si>
  <si>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</si>
  <si>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</si>
  <si>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</si>
  <si>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</si>
  <si>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</si>
  <si>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</si>
  <si>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</si>
  <si>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</si>
  <si>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</si>
  <si>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</si>
  <si>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</si>
  <si>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</si>
  <si>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</si>
  <si>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</si>
  <si>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</si>
  <si>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</si>
  <si>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</si>
  <si>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</si>
  <si>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</si>
  <si>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</si>
  <si>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</si>
  <si>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</si>
  <si>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</si>
  <si>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</si>
  <si>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</si>
  <si>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</si>
  <si>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</si>
  <si>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</si>
  <si>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</si>
  <si>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</si>
  <si>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</si>
  <si>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</si>
  <si>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</si>
  <si>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</si>
  <si>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</si>
  <si>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</si>
  <si>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</si>
  <si>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</si>
  <si>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</si>
  <si>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</si>
  <si>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</si>
  <si>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</si>
  <si>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</si>
  <si>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</si>
  <si>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</si>
  <si>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</si>
  <si>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</si>
  <si>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</si>
  <si>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</si>
  <si>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</si>
  <si>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</si>
  <si>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</si>
  <si>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</si>
  <si>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</si>
  <si>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</si>
  <si>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</si>
  <si>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</si>
  <si>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</si>
  <si>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</si>
  <si>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</si>
  <si>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</si>
  <si>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</si>
  <si>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</si>
  <si>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</si>
  <si>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</si>
  <si>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</si>
  <si>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</si>
  <si>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</si>
  <si>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</si>
  <si>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</si>
  <si>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</si>
  <si>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</si>
  <si>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</si>
  <si>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</si>
  <si>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</si>
  <si>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</si>
  <si>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</si>
  <si>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</si>
  <si>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</si>
  <si>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</si>
  <si>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</si>
  <si>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</si>
  <si>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</si>
  <si>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</si>
  <si>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</si>
  <si>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</si>
  <si>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</si>
  <si>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</si>
  <si>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</si>
  <si>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</si>
  <si>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</si>
  <si>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</si>
  <si>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</si>
  <si>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</si>
  <si>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</si>
  <si>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</si>
  <si>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</si>
  <si>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</si>
  <si>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</si>
  <si>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</si>
  <si>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</si>
  <si>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</si>
  <si>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</si>
  <si>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</si>
  <si>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</si>
  <si>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</si>
  <si>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</si>
  <si>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</si>
  <si>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</si>
  <si>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</si>
  <si>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</si>
  <si>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</si>
  <si>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</si>
  <si>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</si>
  <si>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</si>
  <si>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</si>
  <si>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</si>
  <si>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</si>
  <si>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</si>
  <si>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</si>
  <si>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</si>
  <si>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</si>
  <si>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</si>
  <si>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</si>
  <si>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</si>
  <si>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</si>
  <si>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</si>
  <si>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</si>
  <si>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</si>
  <si>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</si>
  <si>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</si>
  <si>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</si>
  <si>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</si>
  <si>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</si>
  <si>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</si>
  <si>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</si>
  <si>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</si>
  <si>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</si>
  <si>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</si>
  <si>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</si>
  <si>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</si>
  <si>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</si>
  <si>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</si>
  <si>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</si>
  <si>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</si>
  <si>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</si>
  <si>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</si>
  <si>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</si>
  <si>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</si>
  <si>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</si>
  <si>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</si>
  <si>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</si>
  <si>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</si>
  <si>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</si>
  <si>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</si>
  <si>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</si>
  <si>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</si>
  <si>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</si>
  <si>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</si>
  <si>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</si>
  <si>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</si>
  <si>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</si>
  <si>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</si>
  <si>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</si>
  <si>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</si>
  <si>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</si>
  <si>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</si>
  <si>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</si>
  <si>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</si>
  <si>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</si>
  <si>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</si>
  <si>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</si>
  <si>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</si>
  <si>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</si>
  <si>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</si>
  <si>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</si>
  <si>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</si>
  <si>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</si>
  <si>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</si>
  <si>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</si>
  <si>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</si>
  <si>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</si>
  <si>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</si>
  <si>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</si>
  <si>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</si>
  <si>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</si>
  <si>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</si>
  <si>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</si>
  <si>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</si>
  <si>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</si>
  <si>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</si>
  <si>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</si>
  <si>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</si>
  <si>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</si>
  <si>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</si>
  <si>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</si>
  <si>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</si>
  <si>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</si>
  <si>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</si>
  <si>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</si>
  <si>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</si>
  <si>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</si>
  <si>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</si>
  <si>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</si>
  <si>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</si>
  <si>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</si>
  <si>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</si>
  <si>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</si>
  <si>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</si>
  <si>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</si>
  <si>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</si>
  <si>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</si>
  <si>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</si>
  <si>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</si>
  <si>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</si>
  <si>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</si>
  <si>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</si>
  <si>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</si>
  <si>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</si>
  <si>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</si>
  <si>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</si>
  <si>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</si>
  <si>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</si>
  <si>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</si>
  <si>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</si>
  <si>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</si>
  <si>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</si>
  <si>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</si>
  <si>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</si>
  <si>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</si>
  <si>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</si>
  <si>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</si>
  <si>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</si>
  <si>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</si>
  <si>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</si>
  <si>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</si>
  <si>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</si>
  <si>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</si>
  <si>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</si>
  <si>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</si>
  <si>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</si>
  <si>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</si>
  <si>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</si>
  <si>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</si>
  <si>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</si>
  <si>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</si>
  <si>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</si>
  <si>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</si>
  <si>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</si>
  <si>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</si>
  <si>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</si>
  <si>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</si>
  <si>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</si>
  <si>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</si>
  <si>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</si>
  <si>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</si>
  <si>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</si>
  <si>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</si>
  <si>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</si>
  <si>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</si>
  <si>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</si>
  <si>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</si>
  <si>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</si>
  <si>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</si>
  <si>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</si>
  <si>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</si>
  <si>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</si>
  <si>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</si>
  <si>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</si>
  <si>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</si>
  <si>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</si>
  <si>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</si>
  <si>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</si>
  <si>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</si>
  <si>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</si>
  <si>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</si>
  <si>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</si>
  <si>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</si>
  <si>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</si>
  <si>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</si>
  <si>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</si>
  <si>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</si>
  <si>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</si>
  <si>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</si>
  <si>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</si>
  <si>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</si>
  <si>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</si>
  <si>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</si>
  <si>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</si>
  <si>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</si>
  <si>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</si>
  <si>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</si>
  <si>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</si>
  <si>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</si>
  <si>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</si>
  <si>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</si>
  <si>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</si>
  <si>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</si>
  <si>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</si>
  <si>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</si>
  <si>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</si>
  <si>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</si>
  <si>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</si>
  <si>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</si>
  <si>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</si>
  <si>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</si>
  <si>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</si>
  <si>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</si>
  <si>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</si>
  <si>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</si>
  <si>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</si>
  <si>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</si>
  <si>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</si>
  <si>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</si>
  <si>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</si>
  <si>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</si>
  <si>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</si>
  <si>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</si>
  <si>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</si>
  <si>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</si>
  <si>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</si>
  <si>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</si>
  <si>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</si>
  <si>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</si>
  <si>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</si>
  <si>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</si>
  <si>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</si>
  <si>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</si>
  <si>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</si>
  <si>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</si>
  <si>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</si>
  <si>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</si>
  <si>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</si>
  <si>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</si>
  <si>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</si>
  <si>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</si>
  <si>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</si>
  <si>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</si>
  <si>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</si>
  <si>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</si>
  <si>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</si>
  <si>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</si>
  <si>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</si>
  <si>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</si>
  <si>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</si>
  <si>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</si>
  <si>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</si>
  <si>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</si>
  <si>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</si>
  <si>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</si>
  <si>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</si>
  <si>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</si>
  <si>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</si>
  <si>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</si>
  <si>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</si>
  <si>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</si>
  <si>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</si>
  <si>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</si>
  <si>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</si>
  <si>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</si>
  <si>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</si>
  <si>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</si>
  <si>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</si>
  <si>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</si>
  <si>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</si>
  <si>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</si>
  <si>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</si>
  <si>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</si>
  <si>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</si>
  <si>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</si>
  <si>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</si>
  <si>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</si>
  <si>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</si>
  <si>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</si>
  <si>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</si>
  <si>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</si>
  <si>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</si>
  <si>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</si>
  <si>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</si>
  <si>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</si>
  <si>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</si>
  <si>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</si>
  <si>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</si>
  <si>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</si>
  <si>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</si>
  <si>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</si>
  <si>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</si>
  <si>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</si>
  <si>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</si>
  <si>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</si>
  <si>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</si>
  <si>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</si>
  <si>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</si>
  <si>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</si>
  <si>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</si>
  <si>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</si>
  <si>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</si>
  <si>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</si>
  <si>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</si>
  <si>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</si>
  <si>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</si>
  <si>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</si>
  <si>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</si>
  <si>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</si>
  <si>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</si>
  <si>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</si>
  <si>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</si>
  <si>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</si>
  <si>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</si>
  <si>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</si>
  <si>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</si>
  <si>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</si>
  <si>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</si>
  <si>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</si>
  <si>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</si>
  <si>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</si>
  <si>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</si>
  <si>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</si>
  <si>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</si>
  <si>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</si>
  <si>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</si>
  <si>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</si>
  <si>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</si>
  <si>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</si>
  <si>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</si>
  <si>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</si>
  <si>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</si>
  <si>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</si>
  <si>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</si>
  <si>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</si>
  <si>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</si>
  <si>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</si>
  <si>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</si>
  <si>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</si>
  <si>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</si>
  <si>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</si>
  <si>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</si>
  <si>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</si>
  <si>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</si>
  <si>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</si>
  <si>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</si>
  <si>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</si>
  <si>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</si>
  <si>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</si>
  <si>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</si>
  <si>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</si>
  <si>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</si>
  <si>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</si>
  <si>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</si>
  <si>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</si>
  <si>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</si>
  <si>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</si>
  <si>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</si>
  <si>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</si>
  <si>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</si>
  <si>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</si>
  <si>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</si>
  <si>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</si>
  <si>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</si>
  <si>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</si>
  <si>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</si>
  <si>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</si>
  <si>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</si>
  <si>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</si>
  <si>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</si>
  <si>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</si>
  <si>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</si>
  <si>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</si>
  <si>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</si>
  <si>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</si>
  <si>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</si>
  <si>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</si>
  <si>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</si>
  <si>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</si>
  <si>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</si>
  <si>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</si>
  <si>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</si>
  <si>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</si>
  <si>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</si>
  <si>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</si>
  <si>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</si>
  <si>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</si>
  <si>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</si>
  <si>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</si>
  <si>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</si>
  <si>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</si>
  <si>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</si>
  <si>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</si>
  <si>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</si>
  <si>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</si>
  <si>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</si>
  <si>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</si>
  <si>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</si>
  <si>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</si>
  <si>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</si>
  <si>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</si>
  <si>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</si>
  <si>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</si>
  <si>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</si>
  <si>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</si>
  <si>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</si>
  <si>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</si>
  <si>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</si>
  <si>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</si>
  <si>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</si>
  <si>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</si>
  <si>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</si>
  <si>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</si>
  <si>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</si>
  <si>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</si>
  <si>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</si>
  <si>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</si>
  <si>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</si>
  <si>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</si>
  <si>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</si>
  <si>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</si>
  <si>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</si>
  <si>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</si>
  <si>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</si>
  <si>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</si>
  <si>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</si>
  <si>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</si>
  <si>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</si>
  <si>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</si>
  <si>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</si>
  <si>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</si>
  <si>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</si>
  <si>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</si>
  <si>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</si>
  <si>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</si>
  <si>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</si>
  <si>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</si>
  <si>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</si>
  <si>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</si>
  <si>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</si>
  <si>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</si>
  <si>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</si>
  <si>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</si>
  <si>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</si>
  <si>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</si>
  <si>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</si>
  <si>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</si>
  <si>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</si>
  <si>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</si>
  <si>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</si>
  <si>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</si>
  <si>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</si>
  <si>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</si>
  <si>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</si>
  <si>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</si>
  <si>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</si>
  <si>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</si>
  <si>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</si>
  <si>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</si>
  <si>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</si>
  <si>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</si>
  <si>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</si>
  <si>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</si>
  <si>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</si>
  <si>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</si>
  <si>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</si>
  <si>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</si>
  <si>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</si>
  <si>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</si>
  <si>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</si>
  <si>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</si>
  <si>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</si>
  <si>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</si>
  <si>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</si>
  <si>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</si>
  <si>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</si>
  <si>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</si>
  <si>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</si>
  <si>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</si>
  <si>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</si>
  <si>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</si>
  <si>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</si>
  <si>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</si>
  <si>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</si>
  <si>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</si>
  <si>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</si>
  <si>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</si>
  <si>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</si>
  <si>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</si>
  <si>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</si>
  <si>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</si>
  <si>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</si>
  <si>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</si>
  <si>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</si>
  <si>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</si>
  <si>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</si>
  <si>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</si>
  <si>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</si>
  <si>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</si>
  <si>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</si>
  <si>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</si>
  <si>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</si>
  <si>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</si>
  <si>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</si>
  <si>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</si>
  <si>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</si>
  <si>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</si>
  <si>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</si>
  <si>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</si>
  <si>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</si>
  <si>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</si>
  <si>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</si>
  <si>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</si>
  <si>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</si>
  <si>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</si>
  <si>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</si>
  <si>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</si>
  <si>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</si>
  <si>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</si>
  <si>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</si>
  <si>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</si>
  <si>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</si>
  <si>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</si>
  <si>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</si>
  <si>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</si>
  <si>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</si>
  <si>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</si>
  <si>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</si>
  <si>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</si>
  <si>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</si>
  <si>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</si>
  <si>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</si>
  <si>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</si>
  <si>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</si>
  <si>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</si>
  <si>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</si>
  <si>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</si>
  <si>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</si>
  <si>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</si>
  <si>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</si>
  <si>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</si>
  <si>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</si>
  <si>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</si>
  <si>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</si>
  <si>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</si>
  <si>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</si>
  <si>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</si>
  <si>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</si>
  <si>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</si>
  <si>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</si>
  <si>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</si>
  <si>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</si>
  <si>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</si>
  <si>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</si>
  <si>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</si>
  <si>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</si>
  <si>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</si>
  <si>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</si>
  <si>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</si>
  <si>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</si>
  <si>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</si>
  <si>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</si>
  <si>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</si>
  <si>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</si>
  <si>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</si>
  <si>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</si>
  <si>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</si>
  <si>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</si>
  <si>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</si>
  <si>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</si>
  <si>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</si>
  <si>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</si>
  <si>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</si>
  <si>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</si>
  <si>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</si>
  <si>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</si>
  <si>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</si>
  <si>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</si>
  <si>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</si>
  <si>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</si>
  <si>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</si>
  <si>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</si>
  <si>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</si>
  <si>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</si>
  <si>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</si>
  <si>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</si>
  <si>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</si>
  <si>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</si>
  <si>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</si>
  <si>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</si>
  <si>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</si>
  <si>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</si>
  <si>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</si>
  <si>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</si>
  <si>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</si>
  <si>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</si>
  <si>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</si>
  <si>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</si>
  <si>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</si>
  <si>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</si>
  <si>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</si>
  <si>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</si>
  <si>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</si>
  <si>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</si>
  <si>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</si>
  <si>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</si>
  <si>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</si>
  <si>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</si>
  <si>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</si>
  <si>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</si>
  <si>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</si>
  <si>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</si>
  <si>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</si>
  <si>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</si>
  <si>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</si>
  <si>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</si>
  <si>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</si>
  <si>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</si>
  <si>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</si>
  <si>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</si>
  <si>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</si>
  <si>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</si>
  <si>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</si>
  <si>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</si>
  <si>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</si>
  <si>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</si>
  <si>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</si>
  <si>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</si>
  <si>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</si>
  <si>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</si>
  <si>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</si>
  <si>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</si>
  <si>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</si>
  <si>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</si>
  <si>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</si>
  <si>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</si>
  <si>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</si>
  <si>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</si>
  <si>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</si>
  <si>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</si>
  <si>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</si>
  <si>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</si>
  <si>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</si>
  <si>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</si>
  <si>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</si>
  <si>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</si>
  <si>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</si>
  <si>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</si>
  <si>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</si>
  <si>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</si>
  <si>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</si>
  <si>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</si>
  <si>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</si>
  <si>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</si>
  <si>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</si>
  <si>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</si>
  <si>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</si>
  <si>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</si>
  <si>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</si>
  <si>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</si>
  <si>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</si>
  <si>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</si>
  <si>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</si>
  <si>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</si>
  <si>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</si>
  <si>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</si>
  <si>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</si>
  <si>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</si>
  <si>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</si>
  <si>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</si>
  <si>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</si>
  <si>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</si>
  <si>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</si>
  <si>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</si>
  <si>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</si>
  <si>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</si>
  <si>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</si>
  <si>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</si>
  <si>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</si>
  <si>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</si>
  <si>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</si>
  <si>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</si>
  <si>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</si>
  <si>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</si>
  <si>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</si>
  <si>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</si>
  <si>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</si>
  <si>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</si>
  <si>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</si>
  <si>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</si>
  <si>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</si>
  <si>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</si>
  <si>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</si>
  <si>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</si>
  <si>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</si>
  <si>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</si>
  <si>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</si>
  <si>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</si>
  <si>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</si>
  <si>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</si>
  <si>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</si>
  <si>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</si>
  <si>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</si>
  <si>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</si>
  <si>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</si>
  <si>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</si>
  <si>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</si>
  <si>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</si>
  <si>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</si>
  <si>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</si>
  <si>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</si>
  <si>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</si>
  <si>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</si>
  <si>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</si>
  <si>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</si>
  <si>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</si>
  <si>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</si>
  <si>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</si>
  <si>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</si>
  <si>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</si>
  <si>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</si>
  <si>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</si>
  <si>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</si>
  <si>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</si>
  <si>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</si>
  <si>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</si>
  <si>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</si>
  <si>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</si>
  <si>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</si>
  <si>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</si>
  <si>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</si>
  <si>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</si>
  <si>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</si>
  <si>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</si>
  <si>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</si>
  <si>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</si>
  <si>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</si>
  <si>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</si>
  <si>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</si>
  <si>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</si>
  <si>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</si>
  <si>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</si>
  <si>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</si>
  <si>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</si>
  <si>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</si>
  <si>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</si>
  <si>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</si>
  <si>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</si>
  <si>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</si>
  <si>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</si>
  <si>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</si>
  <si>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</si>
  <si>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</si>
  <si>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</si>
  <si>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</si>
  <si>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</si>
  <si>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</si>
  <si>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</si>
  <si>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</si>
  <si>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</si>
  <si>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</si>
  <si>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</si>
  <si>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</si>
  <si>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</si>
  <si>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</si>
  <si>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</si>
  <si>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</si>
  <si>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</si>
  <si>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</si>
  <si>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</si>
  <si>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</si>
  <si>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</si>
  <si>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</si>
  <si>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</si>
  <si>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</si>
  <si>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</si>
  <si>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</si>
  <si>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</si>
  <si>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</si>
  <si>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</si>
  <si>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</si>
  <si>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</si>
  <si>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</si>
  <si>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</si>
  <si>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</si>
  <si>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</si>
  <si>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</si>
  <si>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</si>
  <si>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</si>
  <si>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</si>
  <si>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</si>
  <si>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</si>
  <si>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</si>
  <si>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</si>
  <si>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</si>
  <si>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</si>
  <si>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</si>
  <si>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</si>
  <si>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</si>
  <si>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</si>
  <si>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</si>
  <si>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</si>
  <si>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</si>
  <si>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</si>
  <si>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</si>
  <si>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</si>
  <si>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</si>
  <si>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</si>
  <si>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</si>
  <si>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</si>
  <si>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</si>
  <si>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</si>
  <si>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</si>
  <si>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</si>
  <si>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</si>
  <si>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</si>
  <si>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</si>
  <si>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</si>
  <si>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</si>
  <si>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</si>
  <si>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</si>
  <si>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</si>
  <si>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</si>
  <si>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</si>
  <si>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</si>
  <si>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</si>
  <si>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</si>
  <si>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</si>
  <si>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</si>
  <si>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</si>
  <si>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</si>
  <si>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</si>
  <si>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</si>
  <si>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</si>
  <si>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</si>
  <si>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</si>
  <si>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</si>
  <si>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</si>
  <si>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</si>
  <si>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</si>
  <si>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</si>
  <si>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</si>
  <si>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</si>
  <si>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</si>
  <si>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</si>
  <si>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</si>
  <si>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</si>
  <si>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</si>
  <si>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</si>
  <si>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</si>
  <si>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</si>
  <si>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</si>
  <si>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</si>
  <si>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</si>
  <si>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</si>
  <si>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</si>
  <si>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</si>
  <si>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</si>
  <si>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</si>
  <si>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</si>
  <si>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</si>
  <si>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</si>
  <si>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</si>
  <si>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</si>
  <si>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</si>
  <si>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</si>
  <si>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</si>
  <si>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</si>
  <si>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</si>
  <si>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</si>
  <si>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</si>
  <si>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</si>
  <si>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</si>
  <si>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</si>
  <si>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</si>
  <si>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</si>
  <si>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</si>
  <si>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</si>
  <si>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</si>
  <si>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</si>
  <si>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</si>
  <si>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</si>
  <si>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</si>
  <si>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</si>
  <si>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</si>
  <si>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</si>
  <si>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</si>
  <si>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</si>
  <si>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</si>
  <si>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</si>
  <si>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</si>
  <si>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</si>
  <si>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</si>
  <si>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</si>
  <si>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</si>
  <si>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</si>
  <si>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</si>
  <si>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</si>
  <si>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</si>
  <si>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</si>
  <si>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</si>
  <si>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</si>
  <si>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</si>
  <si>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</si>
  <si>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</si>
  <si>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</si>
  <si>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</si>
  <si>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</si>
  <si>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</si>
  <si>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</si>
  <si>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</si>
  <si>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</si>
  <si>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</si>
  <si>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</si>
  <si>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</si>
  <si>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</si>
  <si>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</si>
  <si>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</si>
  <si>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</si>
  <si>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</si>
  <si>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</si>
  <si>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</si>
  <si>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</si>
  <si>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</si>
  <si>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</si>
  <si>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</si>
  <si>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</si>
  <si>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</si>
  <si>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</si>
  <si>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</si>
  <si>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</si>
  <si>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</si>
  <si>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</si>
  <si>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</si>
  <si>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</si>
  <si>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</si>
  <si>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</si>
  <si>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</si>
  <si>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</si>
  <si>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</si>
  <si>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</si>
  <si>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</si>
  <si>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</si>
  <si>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</si>
  <si>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</si>
  <si>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</si>
  <si>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</si>
  <si>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</si>
  <si>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</si>
  <si>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</si>
  <si>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</si>
  <si>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</si>
  <si>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</si>
  <si>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</si>
  <si>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</si>
  <si>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</si>
  <si>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</si>
  <si>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</si>
  <si>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</si>
  <si>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</si>
  <si>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</si>
  <si>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</si>
  <si>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</si>
  <si>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</si>
  <si>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</si>
  <si>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</si>
  <si>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</si>
  <si>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</si>
  <si>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</si>
  <si>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</si>
  <si>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</si>
  <si>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</si>
  <si>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</si>
  <si>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</si>
  <si>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</si>
  <si>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</si>
  <si>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</si>
  <si>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</si>
  <si>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</si>
  <si>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</si>
  <si>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</si>
  <si>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</si>
  <si>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</si>
  <si>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</si>
  <si>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</si>
  <si>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</si>
  <si>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</si>
  <si>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</si>
  <si>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</si>
  <si>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</si>
  <si>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</si>
  <si>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</si>
  <si>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</si>
  <si>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</si>
  <si>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</si>
  <si>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</si>
  <si>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</si>
  <si>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</si>
  <si>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</si>
  <si>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</si>
  <si>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</si>
  <si>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</si>
  <si>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</si>
  <si>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</si>
  <si>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</si>
  <si>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</si>
  <si>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</si>
  <si>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</si>
  <si>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</si>
  <si>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</si>
  <si>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</si>
  <si>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</si>
  <si>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</si>
  <si>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</si>
  <si>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</si>
  <si>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</si>
  <si>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</si>
  <si>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</si>
  <si>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</si>
  <si>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</si>
  <si>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</si>
  <si>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</si>
  <si>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</si>
  <si>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</si>
  <si>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</si>
  <si>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</si>
  <si>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</si>
  <si>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</si>
  <si>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</si>
  <si>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</si>
  <si>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</si>
  <si>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</si>
  <si>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</si>
  <si>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</si>
  <si>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</si>
  <si>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</si>
  <si>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</si>
  <si>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</si>
  <si>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</si>
  <si>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</si>
  <si>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</si>
  <si>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</si>
  <si>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</si>
  <si>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</si>
  <si>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</si>
  <si>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</si>
  <si>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</si>
  <si>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</si>
  <si>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</si>
  <si>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</si>
  <si>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</si>
  <si>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</si>
  <si>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</si>
  <si>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</si>
  <si>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</si>
  <si>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</si>
  <si>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</si>
  <si>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</si>
  <si>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</si>
  <si>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</si>
  <si>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</si>
  <si>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</si>
  <si>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</si>
  <si>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</si>
  <si>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</si>
  <si>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</si>
  <si>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</si>
  <si>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</si>
  <si>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</si>
  <si>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</si>
  <si>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</si>
  <si>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</si>
  <si>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</si>
  <si>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</si>
  <si>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</si>
  <si>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</si>
  <si>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</si>
  <si>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</si>
  <si>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</si>
  <si>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</si>
  <si>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</si>
  <si>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</si>
  <si>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</si>
  <si>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</si>
  <si>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</si>
  <si>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</si>
  <si>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</si>
  <si>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</si>
  <si>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</si>
  <si>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</si>
  <si>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</si>
  <si>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</si>
  <si>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</si>
  <si>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</si>
  <si>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</si>
  <si>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</si>
  <si>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</si>
  <si>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</si>
  <si>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</si>
  <si>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</si>
  <si>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</si>
  <si>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</si>
  <si>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</si>
  <si>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</si>
  <si>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</si>
  <si>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</si>
  <si>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</si>
  <si>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</si>
  <si>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</si>
  <si>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</si>
  <si>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</si>
  <si>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</si>
  <si>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</si>
  <si>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</si>
  <si>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</si>
  <si>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</si>
  <si>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</si>
  <si>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</si>
  <si>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</si>
  <si>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</si>
  <si>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</si>
  <si>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</si>
  <si>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</si>
  <si>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</si>
  <si>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</si>
  <si>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</si>
  <si>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</si>
  <si>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</si>
  <si>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</si>
  <si>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</si>
  <si>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</si>
  <si>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</si>
  <si>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</si>
  <si>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</si>
  <si>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</si>
  <si>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</si>
  <si>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</si>
  <si>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</si>
  <si>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</si>
  <si>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</si>
  <si>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</si>
  <si>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</si>
  <si>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</si>
  <si>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</si>
  <si>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</si>
  <si>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</si>
  <si>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</si>
  <si>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</si>
  <si>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</si>
  <si>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</si>
  <si>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</si>
  <si>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</si>
  <si>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</si>
  <si>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</si>
  <si>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</si>
  <si>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</si>
  <si>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</si>
  <si>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</si>
  <si>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</si>
  <si>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</si>
  <si>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</si>
  <si>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</si>
  <si>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</si>
  <si>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</si>
  <si>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</si>
  <si>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</si>
  <si>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</si>
  <si>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</si>
  <si>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</si>
  <si>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</si>
  <si>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</si>
  <si>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</si>
  <si>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</si>
  <si>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</si>
  <si>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</si>
  <si>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</si>
  <si>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</si>
  <si>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</si>
  <si>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</si>
  <si>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</si>
  <si>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</si>
  <si>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</si>
  <si>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</si>
  <si>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</si>
  <si>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</si>
  <si>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</si>
  <si>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</si>
  <si>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</si>
  <si>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</si>
  <si>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</si>
  <si>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</si>
  <si>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</si>
  <si>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</si>
  <si>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</si>
  <si>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</si>
  <si>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</si>
  <si>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</si>
  <si>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</si>
  <si>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</si>
  <si>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</si>
  <si>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</si>
  <si>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</si>
  <si>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</si>
  <si>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</si>
  <si>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</si>
  <si>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</si>
  <si>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</si>
  <si>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</si>
  <si>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</si>
  <si>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</si>
  <si>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</si>
  <si>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</si>
  <si>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</si>
  <si>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</si>
  <si>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</si>
  <si>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</si>
  <si>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</si>
  <si>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</si>
  <si>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</si>
  <si>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</si>
  <si>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</si>
  <si>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</si>
  <si>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</si>
  <si>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</si>
  <si>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</si>
  <si>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</si>
  <si>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</si>
  <si>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</si>
  <si>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</si>
  <si>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</si>
  <si>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</si>
  <si>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</si>
  <si>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</si>
  <si>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</si>
  <si>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</si>
  <si>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</si>
  <si>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</si>
  <si>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</si>
  <si>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</si>
  <si>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</si>
  <si>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</si>
  <si>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</si>
  <si>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</si>
  <si>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</si>
  <si>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</si>
  <si>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</si>
  <si>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</si>
  <si>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</si>
  <si>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</si>
  <si>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</si>
  <si>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</si>
  <si>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</si>
  <si>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</si>
  <si>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</si>
  <si>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</si>
  <si>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</si>
  <si>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</si>
  <si>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</si>
  <si>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</si>
  <si>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</si>
  <si>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</si>
  <si>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</si>
  <si>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</si>
  <si>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</si>
  <si>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</si>
  <si>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</si>
  <si>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</si>
  <si>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</si>
  <si>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</si>
  <si>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</si>
  <si>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</si>
  <si>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</si>
  <si>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</si>
  <si>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</si>
  <si>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</si>
  <si>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</si>
  <si>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</si>
  <si>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</si>
  <si>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</si>
  <si>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</si>
  <si>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</si>
  <si>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</si>
  <si>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</si>
  <si>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</si>
  <si>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</si>
  <si>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</si>
  <si>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</si>
  <si>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</si>
  <si>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</si>
  <si>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</si>
  <si>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</si>
  <si>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</si>
  <si>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</si>
  <si>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</si>
  <si>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</si>
  <si>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</si>
  <si>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</si>
  <si>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</si>
  <si>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</si>
  <si>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</si>
  <si>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</si>
  <si>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</si>
  <si>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</si>
  <si>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</si>
  <si>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</si>
  <si>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</si>
  <si>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</si>
  <si>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</si>
  <si>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</si>
  <si>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</si>
  <si>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</si>
  <si>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</si>
  <si>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</si>
  <si>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</si>
  <si>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</si>
  <si>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</si>
  <si>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</si>
  <si>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</si>
  <si>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</si>
  <si>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</si>
  <si>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</si>
  <si>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</si>
  <si>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</si>
  <si>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</si>
  <si>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</si>
  <si>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</si>
  <si>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</si>
  <si>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</si>
  <si>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</si>
  <si>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</si>
  <si>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</si>
  <si>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</si>
  <si>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</si>
  <si>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</si>
  <si>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</si>
  <si>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</si>
  <si>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</si>
  <si>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</si>
  <si>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</si>
  <si>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</si>
  <si>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</si>
  <si>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</si>
  <si>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</si>
  <si>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</si>
  <si>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</si>
  <si>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</si>
  <si>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</si>
  <si>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</si>
  <si>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</si>
  <si>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</si>
  <si>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</si>
  <si>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</si>
  <si>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</si>
  <si>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</si>
  <si>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</si>
  <si>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</si>
  <si>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</si>
  <si>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</si>
  <si>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</si>
  <si>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</si>
  <si>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</si>
  <si>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</si>
  <si>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</si>
  <si>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</si>
  <si>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</si>
  <si>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</si>
  <si>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</si>
  <si>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</si>
  <si>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</si>
  <si>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</si>
  <si>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</si>
  <si>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</si>
  <si>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</si>
  <si>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</si>
  <si>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</si>
  <si>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</si>
  <si>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</si>
  <si>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</si>
  <si>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</si>
  <si>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</si>
  <si>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</si>
  <si>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</si>
  <si>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</si>
  <si>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</si>
  <si>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</si>
  <si>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</si>
  <si>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</si>
  <si>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</si>
  <si>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</si>
  <si>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</si>
  <si>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</si>
  <si>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</si>
  <si>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</si>
  <si>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</si>
  <si>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</si>
  <si>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</si>
  <si>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</si>
  <si>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</si>
  <si>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</si>
  <si>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</si>
  <si>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</si>
  <si>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</si>
  <si>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</si>
  <si>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</si>
  <si>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</si>
  <si>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</si>
  <si>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</si>
  <si>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</si>
  <si>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</si>
  <si>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</si>
  <si>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</si>
  <si>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</si>
  <si>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</si>
  <si>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</si>
  <si>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</si>
  <si>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</si>
  <si>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</si>
  <si>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</si>
  <si>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</si>
  <si>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</si>
  <si>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</si>
  <si>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</si>
  <si>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</si>
  <si>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</si>
  <si>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</si>
  <si>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</si>
  <si>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</si>
  <si>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</si>
  <si>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</si>
  <si>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</si>
  <si>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</si>
  <si>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</si>
  <si>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</si>
  <si>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</si>
  <si>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</si>
  <si>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</si>
  <si>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</si>
  <si>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</si>
  <si>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</si>
  <si>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</si>
  <si>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</si>
  <si>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</si>
  <si>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</si>
  <si>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</si>
  <si>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</si>
  <si>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</si>
  <si>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</si>
  <si>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</si>
  <si>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</si>
  <si>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</si>
  <si>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</si>
  <si>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</si>
  <si>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</si>
  <si>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</si>
  <si>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</si>
  <si>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</si>
  <si>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</si>
  <si>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</si>
  <si>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</si>
  <si>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</si>
  <si>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</si>
  <si>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</si>
  <si>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</si>
  <si>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</si>
  <si>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</si>
  <si>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</si>
  <si>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</si>
  <si>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</si>
  <si>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</si>
  <si>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</si>
  <si>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</si>
  <si>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</si>
  <si>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</si>
  <si>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</si>
  <si>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</si>
  <si>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</si>
  <si>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</si>
  <si>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</si>
  <si>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</si>
  <si>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</si>
  <si>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</si>
  <si>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</si>
  <si>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</si>
  <si>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</si>
  <si>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</si>
  <si>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</si>
  <si>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</si>
  <si>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</si>
  <si>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</si>
  <si>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</si>
  <si>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</si>
  <si>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</si>
  <si>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</si>
  <si>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</si>
  <si>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</si>
  <si>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</si>
  <si>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</si>
  <si>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</si>
  <si>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</si>
  <si>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</si>
  <si>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</si>
  <si>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</si>
  <si>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</si>
  <si>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</si>
  <si>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</si>
  <si>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</si>
  <si>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</si>
  <si>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</si>
  <si>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</si>
  <si>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</si>
  <si>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</si>
  <si>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</si>
  <si>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</si>
  <si>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</si>
  <si>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</si>
  <si>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</si>
  <si>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</si>
  <si>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</si>
  <si>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</si>
  <si>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</si>
  <si>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</si>
  <si>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</si>
  <si>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</si>
  <si>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</si>
  <si>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</si>
  <si>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</si>
  <si>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</si>
  <si>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</si>
  <si>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</si>
  <si>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</si>
  <si>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</si>
  <si>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</si>
  <si>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</si>
  <si>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</si>
  <si>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</si>
  <si>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</si>
  <si>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</si>
  <si>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</si>
  <si>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</si>
  <si>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</si>
  <si>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</si>
  <si>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</si>
  <si>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</si>
  <si>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</si>
  <si>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</si>
  <si>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</si>
  <si>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</si>
  <si>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</si>
  <si>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</si>
  <si>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</si>
  <si>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</si>
  <si>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</si>
  <si>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</si>
  <si>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</si>
  <si>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</si>
  <si>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</si>
  <si>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</si>
  <si>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</si>
  <si>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</si>
  <si>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</si>
  <si>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</si>
  <si>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</si>
  <si>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</si>
  <si>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</si>
  <si>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</si>
  <si>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</si>
  <si>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</si>
  <si>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</si>
  <si>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</si>
  <si>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</si>
  <si>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</si>
  <si>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</si>
  <si>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</si>
  <si>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</si>
  <si>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</si>
  <si>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</si>
  <si>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</si>
  <si>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</si>
  <si>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</si>
  <si>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</si>
  <si>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</si>
  <si>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</si>
  <si>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</si>
  <si>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</si>
  <si>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</si>
  <si>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</si>
  <si>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</si>
  <si>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</si>
  <si>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</si>
  <si>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</si>
  <si>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</si>
  <si>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</si>
  <si>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</si>
  <si>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</si>
  <si>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</si>
  <si>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</si>
  <si>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</si>
  <si>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</si>
  <si>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</si>
  <si>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</si>
  <si>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</si>
  <si>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</si>
  <si>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</si>
  <si>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</si>
  <si>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</si>
  <si>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</si>
  <si>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</si>
  <si>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</si>
  <si>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</si>
  <si>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</si>
  <si>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</si>
  <si>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</si>
  <si>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</si>
  <si>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</si>
  <si>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</si>
  <si>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</si>
  <si>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</si>
  <si>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</si>
  <si>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</si>
  <si>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</si>
  <si>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</si>
  <si>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</si>
  <si>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</si>
  <si>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</si>
  <si>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</si>
  <si>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</si>
  <si>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</si>
  <si>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</si>
  <si>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</si>
  <si>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</si>
  <si>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</si>
  <si>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</si>
  <si>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</si>
  <si>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</si>
  <si>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</si>
  <si>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</si>
  <si>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</si>
  <si>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</si>
  <si>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</si>
  <si>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</si>
  <si>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</si>
  <si>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</si>
  <si>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</si>
  <si>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</si>
  <si>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</si>
  <si>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</si>
  <si>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</si>
  <si>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</si>
  <si>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</si>
  <si>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</si>
  <si>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</si>
  <si>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</si>
  <si>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</si>
  <si>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</si>
  <si>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</si>
  <si>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</si>
  <si>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</si>
  <si>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</si>
  <si>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</si>
  <si>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</si>
  <si>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</si>
  <si>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</si>
  <si>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</si>
  <si>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</si>
  <si>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</si>
  <si>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</si>
  <si>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</si>
  <si>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</si>
  <si>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</si>
  <si>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</si>
  <si>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</si>
  <si>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</si>
  <si>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</si>
  <si>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</si>
  <si>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</si>
  <si>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</si>
  <si>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</si>
  <si>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</si>
  <si>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</si>
  <si>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</si>
  <si>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</si>
  <si>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</si>
  <si>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</si>
  <si>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</si>
  <si>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</si>
  <si>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</si>
  <si>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</si>
  <si>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</si>
  <si>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</si>
  <si>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</si>
  <si>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</si>
  <si>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</si>
  <si>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</si>
  <si>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</si>
  <si>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</si>
  <si>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</si>
  <si>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</si>
  <si>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</si>
  <si>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</si>
  <si>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</si>
  <si>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</si>
  <si>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</si>
  <si>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</si>
  <si>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</si>
  <si>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</si>
  <si>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</si>
  <si>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</si>
  <si>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</si>
  <si>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</si>
  <si>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</si>
  <si>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</si>
  <si>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</si>
  <si>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</si>
  <si>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</si>
  <si>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</si>
  <si>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</si>
  <si>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</si>
  <si>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</si>
  <si>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</si>
  <si>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</si>
  <si>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</si>
  <si>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</si>
  <si>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</si>
  <si>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</si>
  <si>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</si>
  <si>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</si>
  <si>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</si>
  <si>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</si>
  <si>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</si>
  <si>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</si>
  <si>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</si>
  <si>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</si>
  <si>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</si>
  <si>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</si>
  <si>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</si>
  <si>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</si>
  <si>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</si>
  <si>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</si>
  <si>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</si>
  <si>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</si>
  <si>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</si>
  <si>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</si>
  <si>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</si>
  <si>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</si>
  <si>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</si>
  <si>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</si>
  <si>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</si>
  <si>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</si>
  <si>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</si>
  <si>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</si>
  <si>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</si>
  <si>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</si>
  <si>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</si>
  <si>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</si>
  <si>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</si>
  <si>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</si>
  <si>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</si>
  <si>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</si>
  <si>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</si>
  <si>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</si>
  <si>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</si>
  <si>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</si>
  <si>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</si>
  <si>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</si>
  <si>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</si>
  <si>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</si>
  <si>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</si>
  <si>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</si>
  <si>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</si>
  <si>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</si>
  <si>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</si>
  <si>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</si>
  <si>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</si>
  <si>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</si>
  <si>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</si>
  <si>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</si>
  <si>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</si>
  <si>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</si>
  <si>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</si>
  <si>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</si>
  <si>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</si>
  <si>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</si>
  <si>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</si>
  <si>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</si>
  <si>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</si>
  <si>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</si>
  <si>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</si>
  <si>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</si>
  <si>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</si>
  <si>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</si>
  <si>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</si>
  <si>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</si>
  <si>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</si>
  <si>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</si>
  <si>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</si>
  <si>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</si>
  <si>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</si>
  <si>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</si>
  <si>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</si>
  <si>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</si>
  <si>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</si>
  <si>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</si>
  <si>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</si>
  <si>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</si>
  <si>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</si>
  <si>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</si>
  <si>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</si>
  <si>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</si>
  <si>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</si>
  <si>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</si>
  <si>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</si>
  <si>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</si>
  <si>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</si>
  <si>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</si>
  <si>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</si>
  <si>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</si>
  <si>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</si>
  <si>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</si>
  <si>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</si>
  <si>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</si>
  <si>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</si>
  <si>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</si>
  <si>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</si>
  <si>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</si>
  <si>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</si>
  <si>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</si>
  <si>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</si>
  <si>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</si>
  <si>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</si>
  <si>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</si>
  <si>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</si>
  <si>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</si>
  <si>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</si>
  <si>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</si>
  <si>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</si>
  <si>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</si>
  <si>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</si>
  <si>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</si>
  <si>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</si>
  <si>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</si>
  <si>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</si>
  <si>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</si>
  <si>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</si>
  <si>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</si>
  <si>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</si>
  <si>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</si>
  <si>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</si>
  <si>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</si>
  <si>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</si>
  <si>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</si>
  <si>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</si>
  <si>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</si>
  <si>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</si>
  <si>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</si>
  <si>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</si>
  <si>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</si>
  <si>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</si>
  <si>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</si>
  <si>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</si>
  <si>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</si>
  <si>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</si>
  <si>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</si>
  <si>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</si>
  <si>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</si>
  <si>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</si>
  <si>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</si>
  <si>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</si>
  <si>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</si>
  <si>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</si>
  <si>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</si>
  <si>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</si>
  <si>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</si>
  <si>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</si>
  <si>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</si>
  <si>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</si>
  <si>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</si>
  <si>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</si>
  <si>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</si>
  <si>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</si>
  <si>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</si>
  <si>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</si>
  <si>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</si>
  <si>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</si>
  <si>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</si>
  <si>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</si>
  <si>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</si>
  <si>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</si>
  <si>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</si>
  <si>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</si>
  <si>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</si>
  <si>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</si>
  <si>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</si>
  <si>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</si>
  <si>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</si>
  <si>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</si>
  <si>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</si>
  <si>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</si>
  <si>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</si>
  <si>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</si>
  <si>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</si>
  <si>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</si>
  <si>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</si>
  <si>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</si>
  <si>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</si>
  <si>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</si>
  <si>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</si>
  <si>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</si>
  <si>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</si>
  <si>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</si>
  <si>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</si>
  <si>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</si>
  <si>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</si>
  <si>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</si>
  <si>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</si>
  <si>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</si>
  <si>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</si>
  <si>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</si>
  <si>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</si>
  <si>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</si>
  <si>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</si>
  <si>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</si>
  <si>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</si>
  <si>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</si>
  <si>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</si>
  <si>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</si>
  <si>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</si>
  <si>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</si>
  <si>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</si>
  <si>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</si>
  <si>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</si>
  <si>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</si>
  <si>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</si>
  <si>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</si>
  <si>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</si>
  <si>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</si>
  <si>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</si>
  <si>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</si>
  <si>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</si>
  <si>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</si>
  <si>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</si>
  <si>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</si>
  <si>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</si>
  <si>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</si>
  <si>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</si>
  <si>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</si>
  <si>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</si>
  <si>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</si>
  <si>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</si>
  <si>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</si>
  <si>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</si>
  <si>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</si>
  <si>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</si>
  <si>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</si>
  <si>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</si>
  <si>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</si>
  <si>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</si>
  <si>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</si>
  <si>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</si>
  <si>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</si>
  <si>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</si>
  <si>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</si>
  <si>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</si>
  <si>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</si>
  <si>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</si>
  <si>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</si>
  <si>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</si>
  <si>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</si>
  <si>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</si>
  <si>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</si>
  <si>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</si>
  <si>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</si>
  <si>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</si>
  <si>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</si>
  <si>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</si>
  <si>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</si>
  <si>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</si>
  <si>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</si>
  <si>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</si>
  <si>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</si>
  <si>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</si>
  <si>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</si>
  <si>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</si>
  <si>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</si>
  <si>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</si>
  <si>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</si>
  <si>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</si>
  <si>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</si>
  <si>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</si>
  <si>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</si>
  <si>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</si>
  <si>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</si>
  <si>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</si>
  <si>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</si>
  <si>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</si>
  <si>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</si>
  <si>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</si>
  <si>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</si>
  <si>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</si>
  <si>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</si>
  <si>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</si>
  <si>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</si>
  <si>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</si>
  <si>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</si>
  <si>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</si>
  <si>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</si>
  <si>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</si>
  <si>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</si>
  <si>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</si>
  <si>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</si>
  <si>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</si>
  <si>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</si>
  <si>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</si>
  <si>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</si>
  <si>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</si>
  <si>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</si>
  <si>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</si>
  <si>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</si>
  <si>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</si>
  <si>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</si>
  <si>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</si>
  <si>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</si>
  <si>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</si>
  <si>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</si>
  <si>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</si>
  <si>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</si>
  <si>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</si>
  <si>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</si>
  <si>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</si>
  <si>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</si>
  <si>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</si>
  <si>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</si>
  <si>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</si>
  <si>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</si>
  <si>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</si>
  <si>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</si>
  <si>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</si>
  <si>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</si>
  <si>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</si>
  <si>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</si>
  <si>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</si>
  <si>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</si>
  <si>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</si>
  <si>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</si>
  <si>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</si>
  <si>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</si>
  <si>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</si>
  <si>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</si>
  <si>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</si>
  <si>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</si>
  <si>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</si>
  <si>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</si>
  <si>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</si>
  <si>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</si>
  <si>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</si>
  <si>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</si>
  <si>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</si>
  <si>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</si>
  <si>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</si>
  <si>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</si>
  <si>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</si>
  <si>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</si>
  <si>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</si>
  <si>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</si>
  <si>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</si>
  <si>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</si>
  <si>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</si>
  <si>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</si>
  <si>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</si>
  <si>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</si>
  <si>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</si>
  <si>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</si>
  <si>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</si>
  <si>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</si>
  <si>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</si>
  <si>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</si>
  <si>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</si>
  <si>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</si>
  <si>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</si>
  <si>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</si>
  <si>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</si>
  <si>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</si>
  <si>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</si>
  <si>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</si>
  <si>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</si>
  <si>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</si>
  <si>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</si>
  <si>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</si>
  <si>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</si>
  <si>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</si>
  <si>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</si>
  <si>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</si>
  <si>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</si>
  <si>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</si>
  <si>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</si>
  <si>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</si>
  <si>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</si>
  <si>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</si>
  <si>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</si>
  <si>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</si>
  <si>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</si>
  <si>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</si>
  <si>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</si>
  <si>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</si>
  <si>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</si>
  <si>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</si>
  <si>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</si>
  <si>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</si>
  <si>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</si>
  <si>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</si>
  <si>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</si>
  <si>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</si>
  <si>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</si>
  <si>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</si>
  <si>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</si>
  <si>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</si>
  <si>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</si>
  <si>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</si>
  <si>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</si>
  <si>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</si>
  <si>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</si>
  <si>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</si>
  <si>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</si>
  <si>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</si>
  <si>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</si>
  <si>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</si>
  <si>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</si>
  <si>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</si>
  <si>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</si>
  <si>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</si>
  <si>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</si>
  <si>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</si>
  <si>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</si>
  <si>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</si>
  <si>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</si>
  <si>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</si>
  <si>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</si>
  <si>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</si>
  <si>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</si>
  <si>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</si>
  <si>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</si>
  <si>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</si>
  <si>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</si>
  <si>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</si>
  <si>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</si>
  <si>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</si>
  <si>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</si>
  <si>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</si>
  <si>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</si>
  <si>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</si>
  <si>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</si>
  <si>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</si>
  <si>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</si>
  <si>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</si>
  <si>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</si>
  <si>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</si>
  <si>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</si>
  <si>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</si>
  <si>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</si>
  <si>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</si>
  <si>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</si>
  <si>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</si>
  <si>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</si>
  <si>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</si>
  <si>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</si>
  <si>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</si>
  <si>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</si>
  <si>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</si>
  <si>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</si>
  <si>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</si>
  <si>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</si>
  <si>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</si>
  <si>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</si>
  <si>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</si>
  <si>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</si>
  <si>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</si>
  <si>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</si>
  <si>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</si>
  <si>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</si>
  <si>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</si>
  <si>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</si>
  <si>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</si>
  <si>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</si>
  <si>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</si>
  <si>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</si>
  <si>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</si>
  <si>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</si>
  <si>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</si>
  <si>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</si>
  <si>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</si>
  <si>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</si>
  <si>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</si>
  <si>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</si>
  <si>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</si>
  <si>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</si>
  <si>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</si>
  <si>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</si>
  <si>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</si>
  <si>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</si>
  <si>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</si>
  <si>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</si>
  <si>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</si>
  <si>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</si>
  <si>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</si>
  <si>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</si>
  <si>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</si>
  <si>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</si>
  <si>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</si>
  <si>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</si>
  <si>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</si>
  <si>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</si>
  <si>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</si>
  <si>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</si>
  <si>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</si>
  <si>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</si>
  <si>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</si>
  <si>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</si>
  <si>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</si>
  <si>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</si>
  <si>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</si>
  <si>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</si>
  <si>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</si>
  <si>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</si>
  <si>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</si>
  <si>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</si>
  <si>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</si>
  <si>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</si>
  <si>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</si>
  <si>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</si>
  <si>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</si>
  <si>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</si>
  <si>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</si>
  <si>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</si>
  <si>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</si>
  <si>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</si>
  <si>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</si>
  <si>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</si>
  <si>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</si>
  <si>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</si>
  <si>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</si>
  <si>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</si>
  <si>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</si>
  <si>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</si>
  <si>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</si>
  <si>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</si>
  <si>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</si>
  <si>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</si>
  <si>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</si>
  <si>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</si>
  <si>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</si>
  <si>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</si>
  <si>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</si>
  <si>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</si>
  <si>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</si>
  <si>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</si>
  <si>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</si>
  <si>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</si>
  <si>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</si>
  <si>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</si>
  <si>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</si>
  <si>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</si>
  <si>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</si>
  <si>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</si>
  <si>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</si>
  <si>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</si>
  <si>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</si>
  <si>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</si>
  <si>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</si>
  <si>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</si>
  <si>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</si>
  <si>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</si>
  <si>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</si>
  <si>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</si>
  <si>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</si>
  <si>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</si>
  <si>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</si>
  <si>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</si>
  <si>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</si>
  <si>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</si>
  <si>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</si>
  <si>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</si>
  <si>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</si>
  <si>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</si>
  <si>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</si>
  <si>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</si>
  <si>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</si>
  <si>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</si>
  <si>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</si>
  <si>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</si>
  <si>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</si>
  <si>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</si>
  <si>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</si>
  <si>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</si>
  <si>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</si>
  <si>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</si>
  <si>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</si>
  <si>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</si>
  <si>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</si>
  <si>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</si>
  <si>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</si>
  <si>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</si>
  <si>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</si>
  <si>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</si>
  <si>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</si>
  <si>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</si>
  <si>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</si>
  <si>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</si>
  <si>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</si>
  <si>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</si>
  <si>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</si>
  <si>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</si>
  <si>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</si>
  <si>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</si>
  <si>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</si>
  <si>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</si>
  <si>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</si>
  <si>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</si>
  <si>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</si>
  <si>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</si>
  <si>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</si>
  <si>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</si>
  <si>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</si>
  <si>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</si>
  <si>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</si>
  <si>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</si>
  <si>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</si>
  <si>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</si>
  <si>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</si>
  <si>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</si>
  <si>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</si>
  <si>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</si>
  <si>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</si>
  <si>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</si>
  <si>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</si>
  <si>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</si>
  <si>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</si>
  <si>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</si>
  <si>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</si>
  <si>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</si>
  <si>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</si>
  <si>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</si>
  <si>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</si>
  <si>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</si>
  <si>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</si>
  <si>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</si>
  <si>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</si>
  <si>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</si>
  <si>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</si>
  <si>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</si>
  <si>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</si>
  <si>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</si>
  <si>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</si>
  <si>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</si>
  <si>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</si>
  <si>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</si>
  <si>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</si>
  <si>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</si>
  <si>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</si>
  <si>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</si>
  <si>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</si>
  <si>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</si>
  <si>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</si>
  <si>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</si>
  <si>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</si>
  <si>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</si>
  <si>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</si>
  <si>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</si>
  <si>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</si>
  <si>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</si>
  <si>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</si>
  <si>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</si>
  <si>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</si>
  <si>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</si>
  <si>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</si>
  <si>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</si>
  <si>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</si>
  <si>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</si>
  <si>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</si>
  <si>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</si>
  <si>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</si>
  <si>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</si>
  <si>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</si>
  <si>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</si>
  <si>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</si>
  <si>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</si>
  <si>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</si>
  <si>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</si>
  <si>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</si>
  <si>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</si>
  <si>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</si>
  <si>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</si>
  <si>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</si>
  <si>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</si>
  <si>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</si>
  <si>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</si>
  <si>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</si>
  <si>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</si>
  <si>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</si>
  <si>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</si>
  <si>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</si>
  <si>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</si>
  <si>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</si>
  <si>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</si>
  <si>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</si>
  <si>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</si>
  <si>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</si>
  <si>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</si>
  <si>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</si>
  <si>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</si>
  <si>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</si>
  <si>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</si>
  <si>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</si>
  <si>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</si>
  <si>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</si>
  <si>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</si>
  <si>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</si>
  <si>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</si>
  <si>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</si>
  <si>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</si>
  <si>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</si>
  <si>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</si>
  <si>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</si>
  <si>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</si>
  <si>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</si>
  <si>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</si>
  <si>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</si>
  <si>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</si>
  <si>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</si>
  <si>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</si>
  <si>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</si>
  <si>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</si>
  <si>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</si>
  <si>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</si>
  <si>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</si>
  <si>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</si>
  <si>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</si>
  <si>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</si>
  <si>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</si>
  <si>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</si>
  <si>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</si>
  <si>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</si>
  <si>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</si>
  <si>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</si>
  <si>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</si>
  <si>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</si>
  <si>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</si>
  <si>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</si>
  <si>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</si>
  <si>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</si>
  <si>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</si>
  <si>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</si>
  <si>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</si>
  <si>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</si>
  <si>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</si>
  <si>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</si>
  <si>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</si>
  <si>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</si>
  <si>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</si>
  <si>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</si>
  <si>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</si>
  <si>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</si>
  <si>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</si>
  <si>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</si>
  <si>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</si>
  <si>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</si>
  <si>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</si>
  <si>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</si>
  <si>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</si>
  <si>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</si>
  <si>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</si>
  <si>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</si>
  <si>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</si>
  <si>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</si>
  <si>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</si>
  <si>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</si>
  <si>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</si>
  <si>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</si>
  <si>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</si>
  <si>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</si>
  <si>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</si>
  <si>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</si>
  <si>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</si>
  <si>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</si>
  <si>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</si>
  <si>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</si>
  <si>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</si>
  <si>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</si>
  <si>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</si>
  <si>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</si>
  <si>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</si>
  <si>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</si>
  <si>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</si>
  <si>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</si>
  <si>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</si>
  <si>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</si>
  <si>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</si>
  <si>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</si>
  <si>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</si>
  <si>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</si>
  <si>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</si>
  <si>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</si>
  <si>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</si>
  <si>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</si>
  <si>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</si>
  <si>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</si>
  <si>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</si>
  <si>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</si>
  <si>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</si>
  <si>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</si>
  <si>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</si>
  <si>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</si>
  <si>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</si>
  <si>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</si>
  <si>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</si>
  <si>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</si>
  <si>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</si>
  <si>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</si>
  <si>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</si>
  <si>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</si>
  <si>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</si>
  <si>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</si>
  <si>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</si>
  <si>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</si>
  <si>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</si>
  <si>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</si>
  <si>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</si>
  <si>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</si>
  <si>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</si>
  <si>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</si>
  <si>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</si>
  <si>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</si>
  <si>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</si>
  <si>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</si>
  <si>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</si>
  <si>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</si>
  <si>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</si>
  <si>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</si>
  <si>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</si>
  <si>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</si>
  <si>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</si>
  <si>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</si>
  <si>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</si>
  <si>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</si>
  <si>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</si>
  <si>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</si>
  <si>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</si>
  <si>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</si>
  <si>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</si>
  <si>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</si>
  <si>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</si>
  <si>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</si>
  <si>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</si>
  <si>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</si>
  <si>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</si>
  <si>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</si>
  <si>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</si>
  <si>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</si>
  <si>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</si>
  <si>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</si>
  <si>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</si>
  <si>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</si>
  <si>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</si>
  <si>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</si>
  <si>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</si>
  <si>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</si>
  <si>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</si>
  <si>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</si>
  <si>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</si>
  <si>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</si>
  <si>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</si>
  <si>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</si>
  <si>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</si>
  <si>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</si>
  <si>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</si>
  <si>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</si>
  <si>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</si>
  <si>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</si>
  <si>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</si>
  <si>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</si>
  <si>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</si>
  <si>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</si>
  <si>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</si>
  <si>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</si>
  <si>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</si>
  <si>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</si>
  <si>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</si>
  <si>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</si>
  <si>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</si>
  <si>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</si>
  <si>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</si>
  <si>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</si>
  <si>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</si>
  <si>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</si>
  <si>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</si>
  <si>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</si>
  <si>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</si>
  <si>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</si>
  <si>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</si>
  <si>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</si>
  <si>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</si>
  <si>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</si>
  <si>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</si>
  <si>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</si>
  <si>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</si>
  <si>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</si>
  <si>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</si>
  <si>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</si>
  <si>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</si>
  <si>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</si>
  <si>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</si>
  <si>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</si>
  <si>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</si>
  <si>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</si>
  <si>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</si>
  <si>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</si>
  <si>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</si>
  <si>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</si>
  <si>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</si>
  <si>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</si>
  <si>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</si>
  <si>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</si>
  <si>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</si>
  <si>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</si>
  <si>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</si>
  <si>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</si>
  <si>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</si>
  <si>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</si>
  <si>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</si>
  <si>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</si>
  <si>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</si>
  <si>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</si>
  <si>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</si>
  <si>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</si>
  <si>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</si>
  <si>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</si>
  <si>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</si>
  <si>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</si>
  <si>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</si>
  <si>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</si>
  <si>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</si>
  <si>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</si>
  <si>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</si>
  <si>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</si>
  <si>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</si>
  <si>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</si>
  <si>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</si>
  <si>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</si>
  <si>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</si>
  <si>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</si>
  <si>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</si>
  <si>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</si>
  <si>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</si>
  <si>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</si>
  <si>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</si>
  <si>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</si>
  <si>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</si>
  <si>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</si>
  <si>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</si>
  <si>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</si>
  <si>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</si>
  <si>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</si>
  <si>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</si>
  <si>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</si>
  <si>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</si>
  <si>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</si>
  <si>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</si>
  <si>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</si>
  <si>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</si>
  <si>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</si>
  <si>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</si>
  <si>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</si>
  <si>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</si>
  <si>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</si>
  <si>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</si>
  <si>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</si>
  <si>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</si>
  <si>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</si>
  <si>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</si>
  <si>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</si>
  <si>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</si>
  <si>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</si>
  <si>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</si>
  <si>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</si>
  <si>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</si>
  <si>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</si>
  <si>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</si>
  <si>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</si>
  <si>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</si>
  <si>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</si>
  <si>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</si>
  <si>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</si>
  <si>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</si>
  <si>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</si>
  <si>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</si>
  <si>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</si>
  <si>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</si>
  <si>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</si>
  <si>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</si>
  <si>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</si>
  <si>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</si>
  <si>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</si>
  <si>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</si>
  <si>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</si>
  <si>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</si>
  <si>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</si>
  <si>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</si>
  <si>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</si>
  <si>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</si>
  <si>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</si>
  <si>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</si>
  <si>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</si>
  <si>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</si>
  <si>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</si>
  <si>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</si>
  <si>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</si>
  <si>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</si>
  <si>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</si>
  <si>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</si>
  <si>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</si>
  <si>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</si>
  <si>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</si>
  <si>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</si>
  <si>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</si>
  <si>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</si>
  <si>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</si>
  <si>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</si>
  <si>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</si>
  <si>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</si>
  <si>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</si>
  <si>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</si>
  <si>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</si>
  <si>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</si>
  <si>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</si>
  <si>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</si>
  <si>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</si>
  <si>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</si>
  <si>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</si>
  <si>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</si>
  <si>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</si>
  <si>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</si>
  <si>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</si>
  <si>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</si>
  <si>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</si>
  <si>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</si>
  <si>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</si>
  <si>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</si>
  <si>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</si>
  <si>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</si>
  <si>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</si>
  <si>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</si>
  <si>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</si>
  <si>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</si>
  <si>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</si>
  <si>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</si>
  <si>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</si>
  <si>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</si>
  <si>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</si>
  <si>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</si>
  <si>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</si>
  <si>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</si>
  <si>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</si>
  <si>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</si>
  <si>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</si>
  <si>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</si>
  <si>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</si>
  <si>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</si>
  <si>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</si>
  <si>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</si>
  <si>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</si>
  <si>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</si>
  <si>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</si>
  <si>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</si>
  <si>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</si>
  <si>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</si>
  <si>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</si>
  <si>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</si>
  <si>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</si>
  <si>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</si>
  <si>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</si>
  <si>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</si>
  <si>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</si>
  <si>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</si>
  <si>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</si>
  <si>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</si>
  <si>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</si>
  <si>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</si>
  <si>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</si>
  <si>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</si>
  <si>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</si>
  <si>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</si>
  <si>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</si>
  <si>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</si>
  <si>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</si>
  <si>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</si>
  <si>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</si>
  <si>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</si>
  <si>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</si>
  <si>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</si>
  <si>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</si>
  <si>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</si>
  <si>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</si>
  <si>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</si>
  <si>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</si>
  <si>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</si>
  <si>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</si>
  <si>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</si>
  <si>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</si>
  <si>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</si>
  <si>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</si>
  <si>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</si>
  <si>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</si>
  <si>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</si>
  <si>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</si>
  <si>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</si>
  <si>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</si>
  <si>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</si>
  <si>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</si>
  <si>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</si>
  <si>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</si>
  <si>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</si>
  <si>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</si>
  <si>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</si>
  <si>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</si>
  <si>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</si>
  <si>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</si>
  <si>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</si>
  <si>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</si>
  <si>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</si>
  <si>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</si>
  <si>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</si>
  <si>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</si>
  <si>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</si>
  <si>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</si>
  <si>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</si>
  <si>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</si>
  <si>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</si>
  <si>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</si>
  <si>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</si>
  <si>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</si>
  <si>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</si>
  <si>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</si>
  <si>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</si>
  <si>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</si>
  <si>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</si>
  <si>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</si>
  <si>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</si>
  <si>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</si>
  <si>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</si>
  <si>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</si>
  <si>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</si>
  <si>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</si>
  <si>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</si>
  <si>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</si>
  <si>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</si>
  <si>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</si>
  <si>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</si>
  <si>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</si>
  <si>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</si>
  <si>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</si>
  <si>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</si>
  <si>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</si>
  <si>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</si>
  <si>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</si>
  <si>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</si>
  <si>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</si>
  <si>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</si>
  <si>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</si>
  <si>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</si>
  <si>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</si>
  <si>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</si>
  <si>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</si>
  <si>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</si>
  <si>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</si>
  <si>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</si>
  <si>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</si>
  <si>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</si>
  <si>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</si>
  <si>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</si>
  <si>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</si>
  <si>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</si>
  <si>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</si>
  <si>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</si>
  <si>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</si>
  <si>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</si>
  <si>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</si>
  <si>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</si>
  <si>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</si>
  <si>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</si>
  <si>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</si>
  <si>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</si>
  <si>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</si>
  <si>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</si>
  <si>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</si>
  <si>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</si>
  <si>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</si>
  <si>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</si>
  <si>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</si>
  <si>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</si>
  <si>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</si>
  <si>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</si>
  <si>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</si>
  <si>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</si>
  <si>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</si>
  <si>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</si>
  <si>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</si>
  <si>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</si>
  <si>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</si>
  <si>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</si>
  <si>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</si>
  <si>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</si>
  <si>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</si>
  <si>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</si>
  <si>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</si>
  <si>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</si>
  <si>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</si>
  <si>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</si>
  <si>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</si>
  <si>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</si>
  <si>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</si>
  <si>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</si>
  <si>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</si>
  <si>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</si>
  <si>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</si>
  <si>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</si>
  <si>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</si>
  <si>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</si>
  <si>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</si>
  <si>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</si>
  <si>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</si>
  <si>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</si>
  <si>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</si>
  <si>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</si>
  <si>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</si>
  <si>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</si>
  <si>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</si>
  <si>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</si>
  <si>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</si>
  <si>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</si>
  <si>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</si>
  <si>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</si>
  <si>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</si>
  <si>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</si>
  <si>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</si>
  <si>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</si>
  <si>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</si>
  <si>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</si>
  <si>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</si>
  <si>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</si>
  <si>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</si>
  <si>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</si>
  <si>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</si>
  <si>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</si>
  <si>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</si>
  <si>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</si>
  <si>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</si>
  <si>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</si>
  <si>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</si>
  <si>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</si>
  <si>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</si>
  <si>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</si>
  <si>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</si>
  <si>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</si>
  <si>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</si>
  <si>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</si>
  <si>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</si>
  <si>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</si>
  <si>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</si>
  <si>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</si>
  <si>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</si>
  <si>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</si>
  <si>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</si>
  <si>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</si>
  <si>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</si>
  <si>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</si>
  <si>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</si>
  <si>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</si>
  <si>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</si>
  <si>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</si>
  <si>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</si>
  <si>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</si>
  <si>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</si>
  <si>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</si>
  <si>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</si>
  <si>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</si>
  <si>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</si>
  <si>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</si>
  <si>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</si>
  <si>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</si>
  <si>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</si>
  <si>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</si>
  <si>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</si>
  <si>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</si>
  <si>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</si>
  <si>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</si>
  <si>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</si>
  <si>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</si>
  <si>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</si>
  <si>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</si>
  <si>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</si>
  <si>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</si>
  <si>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</si>
  <si>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</si>
  <si>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</si>
  <si>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</si>
  <si>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</si>
  <si>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</si>
  <si>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</si>
  <si>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</si>
  <si>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</si>
  <si>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</si>
  <si>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</si>
  <si>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</si>
  <si>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</si>
  <si>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</si>
  <si>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</si>
  <si>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</si>
  <si>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</si>
  <si>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</si>
  <si>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</si>
  <si>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</si>
  <si>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</si>
  <si>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</si>
  <si>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</si>
  <si>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</si>
  <si>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</si>
  <si>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</si>
  <si>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</si>
  <si>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</si>
  <si>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</si>
  <si>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</si>
  <si>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</si>
  <si>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</si>
  <si>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</si>
  <si>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</si>
  <si>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</si>
  <si>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</si>
  <si>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</si>
  <si>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</si>
  <si>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</si>
  <si>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</si>
  <si>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</si>
  <si>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</si>
  <si>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</si>
  <si>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</si>
  <si>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</si>
  <si>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</si>
  <si>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</si>
  <si>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</si>
  <si>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</si>
  <si>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</si>
  <si>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</si>
  <si>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</si>
  <si>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</si>
  <si>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</si>
  <si>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</si>
  <si>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</si>
  <si>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</si>
  <si>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</si>
  <si>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</si>
  <si>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</si>
  <si>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</si>
  <si>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</si>
  <si>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</si>
  <si>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</si>
  <si>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</si>
  <si>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</si>
  <si>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</si>
  <si>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</si>
  <si>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</si>
  <si>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</si>
  <si>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</si>
  <si>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</si>
  <si>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</si>
  <si>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</si>
  <si>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</si>
  <si>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</si>
  <si>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</si>
  <si>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</si>
  <si>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</si>
  <si>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</si>
  <si>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</si>
  <si>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</si>
  <si>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</si>
  <si>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</si>
  <si>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</si>
  <si>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</si>
  <si>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</si>
  <si>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</si>
  <si>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</si>
  <si>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</si>
  <si>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</si>
  <si>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</si>
  <si>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</si>
  <si>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</si>
  <si>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</si>
  <si>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</si>
  <si>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</si>
  <si>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</si>
  <si>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</si>
  <si>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</si>
  <si>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</si>
  <si>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</si>
  <si>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</si>
  <si>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</si>
  <si>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</si>
  <si>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</si>
  <si>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</si>
  <si>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</si>
  <si>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</si>
  <si>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</si>
  <si>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</si>
  <si>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</si>
  <si>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</si>
  <si>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</si>
  <si>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</si>
  <si>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</si>
  <si>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</si>
  <si>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</si>
  <si>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</si>
  <si>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</si>
  <si>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</si>
  <si>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</si>
  <si>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</si>
  <si>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</si>
  <si>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</si>
  <si>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</si>
  <si>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</si>
  <si>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</si>
  <si>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</si>
  <si>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</si>
  <si>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</si>
  <si>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</si>
  <si>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</si>
  <si>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</si>
  <si>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</si>
  <si>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</si>
  <si>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</si>
  <si>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</si>
  <si>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</si>
  <si>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</si>
  <si>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</si>
  <si>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</si>
  <si>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</si>
  <si>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</si>
  <si>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</si>
  <si>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</si>
  <si>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</si>
  <si>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</si>
  <si>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</si>
  <si>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</si>
  <si>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</si>
  <si>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</si>
  <si>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</si>
  <si>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</si>
  <si>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</si>
  <si>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</si>
  <si>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</si>
  <si>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</si>
  <si>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</si>
  <si>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</si>
  <si>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</si>
  <si>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</si>
  <si>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</si>
  <si>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</si>
  <si>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</si>
  <si>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</si>
  <si>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</si>
  <si>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</si>
  <si>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</si>
  <si>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</si>
  <si>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</si>
  <si>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</si>
  <si>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</si>
  <si>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</si>
  <si>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</si>
  <si>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</si>
  <si>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</si>
  <si>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</si>
  <si>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</si>
  <si>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</si>
  <si>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</si>
  <si>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</si>
  <si>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</si>
  <si>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</si>
  <si>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</si>
  <si>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</si>
  <si>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</si>
  <si>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</si>
  <si>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</si>
  <si>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</si>
  <si>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</si>
  <si>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</si>
  <si>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</si>
  <si>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</si>
  <si>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</si>
  <si>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</si>
  <si>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</si>
  <si>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</si>
  <si>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</si>
  <si>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</si>
  <si>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</si>
  <si>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</si>
  <si>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</si>
  <si>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</si>
  <si>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</si>
  <si>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</si>
  <si>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</si>
  <si>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</si>
  <si>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</si>
  <si>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</si>
  <si>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</si>
  <si>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</si>
  <si>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</si>
  <si>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</si>
  <si>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</si>
  <si>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</si>
  <si>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</si>
  <si>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</si>
  <si>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</si>
  <si>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</si>
  <si>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</si>
  <si>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</si>
  <si>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</si>
  <si>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</si>
  <si>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</si>
  <si>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</si>
  <si>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</si>
  <si>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</si>
  <si>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</si>
  <si>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</si>
  <si>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</si>
  <si>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</si>
  <si>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</si>
  <si>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</si>
  <si>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</si>
  <si>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</si>
  <si>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</si>
  <si>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</si>
  <si>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</si>
  <si>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</si>
  <si>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</si>
  <si>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</si>
  <si>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</si>
  <si>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</si>
  <si>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</si>
  <si>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</si>
  <si>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</si>
  <si>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</si>
  <si>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</si>
  <si>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</si>
  <si>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</si>
  <si>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</si>
  <si>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</si>
  <si>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</si>
  <si>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</si>
  <si>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</si>
  <si>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</si>
  <si>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</si>
  <si>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</si>
  <si>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</si>
  <si>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</si>
  <si>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</si>
  <si>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</si>
  <si>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</si>
  <si>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</si>
  <si>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</si>
  <si>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</si>
  <si>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</si>
  <si>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</si>
  <si>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</si>
  <si>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</si>
  <si>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</si>
  <si>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</si>
  <si>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</si>
  <si>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</si>
  <si>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</si>
  <si>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</si>
  <si>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</si>
  <si>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</si>
  <si>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</si>
  <si>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</si>
  <si>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</si>
  <si>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</si>
  <si>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</si>
  <si>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</si>
  <si>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</si>
  <si>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</si>
  <si>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</si>
  <si>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</si>
  <si>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</si>
  <si>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</si>
  <si>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</si>
  <si>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</si>
  <si>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</si>
  <si>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</si>
  <si>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</si>
  <si>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</si>
  <si>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</si>
  <si>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</si>
  <si>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</si>
  <si>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</si>
  <si>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</si>
  <si>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</si>
  <si>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</si>
  <si>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</si>
  <si>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</si>
  <si>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</si>
  <si>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</si>
  <si>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</si>
  <si>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</si>
  <si>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</si>
  <si>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</si>
  <si>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</si>
  <si>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</si>
  <si>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</si>
  <si>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</si>
  <si>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</si>
  <si>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</si>
  <si>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</si>
  <si>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</si>
  <si>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</si>
  <si>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</si>
  <si>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</si>
  <si>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</si>
  <si>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</si>
  <si>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</si>
  <si>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</si>
  <si>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</si>
  <si>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</si>
  <si>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</si>
  <si>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</si>
  <si>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</si>
  <si>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</si>
  <si>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</si>
  <si>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</si>
  <si>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</si>
  <si>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</si>
  <si>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</si>
  <si>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</si>
  <si>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</si>
  <si>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</si>
  <si>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</si>
  <si>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</si>
  <si>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</si>
  <si>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</si>
  <si>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</si>
  <si>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</si>
  <si>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</si>
  <si>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</si>
  <si>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</si>
  <si>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</si>
  <si>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</si>
  <si>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</si>
  <si>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</si>
  <si>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</si>
  <si>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</si>
  <si>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</si>
  <si>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</si>
  <si>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</si>
  <si>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</si>
  <si>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</si>
  <si>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</si>
  <si>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</si>
  <si>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</si>
  <si>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</si>
  <si>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</si>
  <si>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</si>
  <si>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</si>
  <si>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</si>
  <si>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</si>
  <si>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</si>
  <si>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</si>
  <si>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</si>
  <si>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</si>
  <si>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</si>
  <si>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</si>
  <si>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</si>
  <si>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</si>
  <si>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</si>
  <si>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</si>
  <si>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</si>
  <si>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</si>
  <si>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</si>
  <si>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</si>
  <si>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</si>
  <si>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</si>
  <si>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</si>
  <si>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</si>
  <si>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</si>
  <si>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</si>
  <si>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</si>
  <si>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</si>
  <si>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</si>
  <si>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</si>
  <si>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</si>
  <si>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</si>
  <si>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</si>
  <si>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</si>
  <si>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</si>
  <si>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</si>
  <si>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</si>
  <si>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</si>
  <si>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</si>
  <si>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</si>
  <si>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</si>
  <si>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</si>
  <si>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</si>
  <si>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</si>
  <si>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</si>
  <si>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</si>
  <si>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</si>
  <si>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</si>
  <si>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</si>
  <si>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</si>
  <si>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</si>
  <si>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</si>
  <si>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</si>
  <si>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</si>
  <si>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</si>
  <si>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</si>
  <si>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</si>
  <si>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</si>
  <si>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</si>
  <si>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</si>
  <si>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</si>
  <si>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</si>
  <si>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</si>
  <si>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</si>
  <si>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</si>
  <si>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</si>
  <si>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</si>
  <si>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</si>
  <si>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</si>
  <si>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</si>
  <si>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</si>
  <si>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</si>
  <si>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</si>
  <si>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</si>
  <si>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</si>
  <si>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</si>
  <si>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</si>
  <si>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</si>
  <si>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</si>
  <si>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</si>
  <si>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</si>
  <si>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</si>
  <si>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</si>
  <si>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</si>
  <si>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</si>
  <si>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</si>
  <si>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</si>
  <si>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</si>
  <si>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</si>
  <si>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</si>
  <si>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</si>
  <si>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</si>
  <si>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</si>
  <si>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</si>
  <si>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</si>
  <si>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</si>
  <si>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</si>
  <si>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</si>
  <si>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</si>
  <si>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</si>
  <si>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</si>
  <si>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</si>
  <si>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</si>
  <si>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</si>
  <si>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</si>
  <si>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</si>
  <si>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</si>
  <si>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</si>
  <si>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</si>
  <si>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</si>
  <si>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</si>
  <si>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</si>
  <si>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</si>
  <si>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</si>
  <si>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</si>
  <si>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</si>
  <si>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</si>
  <si>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</si>
  <si>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</si>
  <si>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</si>
  <si>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</si>
  <si>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</si>
  <si>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</si>
  <si>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</si>
  <si>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</si>
  <si>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</si>
  <si>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</si>
  <si>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</si>
  <si>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</si>
  <si>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</si>
  <si>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</si>
  <si>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</si>
  <si>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</si>
  <si>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</si>
  <si>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</si>
  <si>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</si>
  <si>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</si>
  <si>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</si>
  <si>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</si>
  <si>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</si>
  <si>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</si>
  <si>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</si>
  <si>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</si>
  <si>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</si>
  <si>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</si>
  <si>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</si>
  <si>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</si>
  <si>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</si>
  <si>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</si>
  <si>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</si>
  <si>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</si>
  <si>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</si>
  <si>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</si>
  <si>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</si>
  <si>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</si>
  <si>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</si>
  <si>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</si>
  <si>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</si>
  <si>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</si>
  <si>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</si>
  <si>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</si>
  <si>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</si>
  <si>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</si>
  <si>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</si>
  <si>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</si>
  <si>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</si>
  <si>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</si>
  <si>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</si>
  <si>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</si>
  <si>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</si>
  <si>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</si>
  <si>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</si>
  <si>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</si>
  <si>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</si>
  <si>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</si>
  <si>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</si>
  <si>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</si>
  <si>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</si>
  <si>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</si>
  <si>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</si>
  <si>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</si>
  <si>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</si>
  <si>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</si>
  <si>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</si>
  <si>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</si>
  <si>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</si>
  <si>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</si>
  <si>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</si>
  <si>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</si>
  <si>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</si>
  <si>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</si>
  <si>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</si>
  <si>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</si>
  <si>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</si>
  <si>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</si>
  <si>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</si>
  <si>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</si>
  <si>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</si>
  <si>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</si>
  <si>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</si>
  <si>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</si>
  <si>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</si>
  <si>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</si>
  <si>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</si>
  <si>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</si>
  <si>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</si>
  <si>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</si>
  <si>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</si>
  <si>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</si>
  <si>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</si>
  <si>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</si>
  <si>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</si>
  <si>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</si>
  <si>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</si>
  <si>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</si>
  <si>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</si>
  <si>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</si>
  <si>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</si>
  <si>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</si>
  <si>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</si>
  <si>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</si>
  <si>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</si>
  <si>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</si>
  <si>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</si>
  <si>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</si>
  <si>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</si>
  <si>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</si>
  <si>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</si>
  <si>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</si>
  <si>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</si>
  <si>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</si>
  <si>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</si>
  <si>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</si>
  <si>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</si>
  <si>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</si>
  <si>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</si>
  <si>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</si>
  <si>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</si>
  <si>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</si>
  <si>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</si>
  <si>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</si>
  <si>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</si>
  <si>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</si>
  <si>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</si>
  <si>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</si>
  <si>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</si>
  <si>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</si>
  <si>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</si>
  <si>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</si>
  <si>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</si>
  <si>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</si>
  <si>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</si>
  <si>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</si>
  <si>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</si>
  <si>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</si>
  <si>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</si>
  <si>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</si>
  <si>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</si>
  <si>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</si>
  <si>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</si>
  <si>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</si>
  <si>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</si>
  <si>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</si>
  <si>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</si>
  <si>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</si>
  <si>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</si>
  <si>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</si>
  <si>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</si>
  <si>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</si>
  <si>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</si>
  <si>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</si>
  <si>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</si>
  <si>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</si>
  <si>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</si>
  <si>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</si>
  <si>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</si>
  <si>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</si>
  <si>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</si>
  <si>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</si>
  <si>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</si>
  <si>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</si>
  <si>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</si>
  <si>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</si>
  <si>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</si>
  <si>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</si>
  <si>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</si>
  <si>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</si>
  <si>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</si>
  <si>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</si>
  <si>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</si>
  <si>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</si>
  <si>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</si>
  <si>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</si>
  <si>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</si>
  <si>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</si>
  <si>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</si>
  <si>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</si>
  <si>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</si>
  <si>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</si>
  <si>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</si>
  <si>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</si>
  <si>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</si>
  <si>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</si>
  <si>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</si>
  <si>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</si>
  <si>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</si>
  <si>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</si>
  <si>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</si>
  <si>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</si>
  <si>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</si>
  <si>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</si>
  <si>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</si>
  <si>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</si>
  <si>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</si>
  <si>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</si>
  <si>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</si>
  <si>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</si>
  <si>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</si>
  <si>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</si>
  <si>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</si>
  <si>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</si>
  <si>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</si>
  <si>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</si>
  <si>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</si>
  <si>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</si>
  <si>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</si>
  <si>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</si>
  <si>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</si>
  <si>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</si>
  <si>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</si>
  <si>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</si>
  <si>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</si>
  <si>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</si>
  <si>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</si>
  <si>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</si>
  <si>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</si>
  <si>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</si>
  <si>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</si>
  <si>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</si>
  <si>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</si>
  <si>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</si>
  <si>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</si>
  <si>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</si>
  <si>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</si>
  <si>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</si>
  <si>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</si>
  <si>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</si>
  <si>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</si>
  <si>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</si>
  <si>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</si>
  <si>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</si>
  <si>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</si>
  <si>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</si>
  <si>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</si>
  <si>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</si>
  <si>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</si>
  <si>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</si>
  <si>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</si>
  <si>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</si>
  <si>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</si>
  <si>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</si>
  <si>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</si>
  <si>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</si>
  <si>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</si>
  <si>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</si>
  <si>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</si>
  <si>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</si>
  <si>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</si>
  <si>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</si>
  <si>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</si>
  <si>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</si>
  <si>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</si>
  <si>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</si>
  <si>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</si>
  <si>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</si>
  <si>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</si>
  <si>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</si>
  <si>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</si>
  <si>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</si>
  <si>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</si>
  <si>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</si>
  <si>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</si>
  <si>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</si>
  <si>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</si>
  <si>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</si>
  <si>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</si>
  <si>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</si>
  <si>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</si>
  <si>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</si>
  <si>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</si>
  <si>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</si>
  <si>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</si>
  <si>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</si>
  <si>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</si>
  <si>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</si>
  <si>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</si>
  <si>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</si>
  <si>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</si>
  <si>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</si>
  <si>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</si>
  <si>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</si>
  <si>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</si>
  <si>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</si>
  <si>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</si>
  <si>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</si>
  <si>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</si>
  <si>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</si>
  <si>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</si>
  <si>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</si>
  <si>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</si>
  <si>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</si>
  <si>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</si>
  <si>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</si>
  <si>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</si>
  <si>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</si>
  <si>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</si>
  <si>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</si>
  <si>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</si>
  <si>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</si>
  <si>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</si>
  <si>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</si>
  <si>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</si>
  <si>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</si>
  <si>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</si>
  <si>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</si>
  <si>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</si>
  <si>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</si>
  <si>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</si>
  <si>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</si>
  <si>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</si>
  <si>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</si>
  <si>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</si>
  <si>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</si>
  <si>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</si>
  <si>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</si>
  <si>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</si>
  <si>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</si>
  <si>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</si>
  <si>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</si>
  <si>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</si>
  <si>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</si>
  <si>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</si>
  <si>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</si>
  <si>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</si>
  <si>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</si>
  <si>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</si>
  <si>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</si>
  <si>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</si>
  <si>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</si>
  <si>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</si>
  <si>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</si>
  <si>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</si>
  <si>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</si>
  <si>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</si>
  <si>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</si>
  <si>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</si>
  <si>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</si>
  <si>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</si>
  <si>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</si>
  <si>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</si>
  <si>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</si>
  <si>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</si>
  <si>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</si>
  <si>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</si>
  <si>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</si>
  <si>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</si>
  <si>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</si>
  <si>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</si>
  <si>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</si>
  <si>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</si>
  <si>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</si>
  <si>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</si>
  <si>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</si>
  <si>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</si>
  <si>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</si>
  <si>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</si>
  <si>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</si>
  <si>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</si>
  <si>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</si>
  <si>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</si>
  <si>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</si>
  <si>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</si>
  <si>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</si>
  <si>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</si>
  <si>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</si>
  <si>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</si>
  <si>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</si>
  <si>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</si>
  <si>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</si>
  <si>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</si>
  <si>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</si>
  <si>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</si>
  <si>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</si>
  <si>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</si>
  <si>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</si>
  <si>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</si>
  <si>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</si>
  <si>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</si>
  <si>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</si>
  <si>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</si>
  <si>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</si>
  <si>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</si>
  <si>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</si>
  <si>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</si>
  <si>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</si>
  <si>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</si>
  <si>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</si>
  <si>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</si>
  <si>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</si>
  <si>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</si>
  <si>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</si>
  <si>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</si>
  <si>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</si>
  <si>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</si>
  <si>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</si>
  <si>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</si>
  <si>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</si>
  <si>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</si>
  <si>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</si>
  <si>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</si>
  <si>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</si>
  <si>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</si>
  <si>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</si>
  <si>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</si>
  <si>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</si>
  <si>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</si>
  <si>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</si>
  <si>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</si>
  <si>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</si>
  <si>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</si>
  <si>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</si>
  <si>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</si>
  <si>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</si>
  <si>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</si>
  <si>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</si>
  <si>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</si>
  <si>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</si>
  <si>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</si>
  <si>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</si>
  <si>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</si>
  <si>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</si>
  <si>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</si>
  <si>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</si>
  <si>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</si>
  <si>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</si>
  <si>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</si>
  <si>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</si>
  <si>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</si>
  <si>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</si>
  <si>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</si>
  <si>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</si>
  <si>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</si>
  <si>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</si>
  <si>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</si>
  <si>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</si>
  <si>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</si>
  <si>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</si>
  <si>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</si>
  <si>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</si>
  <si>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</si>
  <si>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</si>
  <si>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</si>
  <si>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</si>
  <si>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</si>
  <si>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</si>
  <si>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</si>
  <si>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</si>
  <si>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</si>
  <si>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</si>
  <si>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</si>
  <si>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</si>
  <si>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</si>
  <si>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</si>
  <si>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</si>
  <si>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</si>
  <si>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</si>
  <si>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</si>
  <si>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</si>
  <si>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</si>
  <si>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</si>
  <si>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</si>
  <si>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</si>
  <si>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</si>
  <si>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</si>
  <si>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</si>
  <si>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</si>
  <si>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</si>
  <si>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</si>
  <si>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</si>
  <si>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</si>
  <si>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</si>
  <si>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</si>
  <si>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</si>
  <si>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</si>
  <si>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</si>
  <si>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</si>
  <si>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</si>
  <si>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</si>
  <si>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</si>
  <si>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</si>
  <si>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</si>
  <si>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</si>
  <si>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</si>
  <si>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</si>
  <si>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</si>
  <si>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</si>
  <si>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</si>
  <si>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</si>
  <si>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</si>
  <si>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</si>
  <si>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</si>
  <si>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</si>
  <si>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</si>
  <si>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</si>
  <si>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</si>
  <si>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</si>
  <si>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</si>
  <si>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</si>
  <si>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</si>
  <si>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</si>
  <si>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</si>
  <si>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</si>
  <si>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</si>
  <si>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</si>
  <si>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</si>
  <si>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</si>
  <si>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</si>
  <si>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</si>
  <si>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</si>
  <si>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</si>
  <si>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</si>
  <si>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</si>
  <si>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</si>
  <si>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</si>
  <si>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</si>
  <si>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</si>
  <si>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</si>
  <si>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</si>
  <si>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</si>
  <si>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</si>
  <si>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</si>
  <si>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</si>
  <si>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</si>
  <si>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</si>
  <si>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</si>
  <si>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</si>
  <si>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</si>
  <si>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</si>
  <si>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</si>
  <si>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</si>
  <si>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</si>
  <si>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</si>
  <si>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</si>
  <si>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</si>
  <si>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</si>
  <si>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</si>
  <si>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</si>
  <si>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</si>
  <si>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</si>
  <si>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</si>
  <si>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</si>
  <si>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</si>
  <si>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</si>
  <si>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</si>
  <si>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</si>
  <si>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</si>
  <si>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</si>
  <si>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</si>
  <si>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</si>
  <si>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</si>
  <si>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</si>
  <si>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</si>
  <si>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</si>
  <si>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</si>
  <si>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</si>
  <si>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</si>
  <si>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</si>
  <si>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</si>
  <si>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</si>
  <si>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</si>
  <si>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</si>
  <si>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</si>
  <si>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</si>
  <si>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</si>
  <si>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</si>
  <si>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</si>
  <si>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</si>
  <si>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</si>
  <si>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</si>
  <si>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</si>
  <si>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</si>
  <si>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</si>
  <si>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</si>
  <si>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</si>
  <si>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</si>
  <si>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</si>
  <si>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</si>
  <si>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</si>
  <si>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</si>
  <si>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</si>
  <si>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</si>
  <si>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</si>
  <si>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</si>
  <si>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</si>
  <si>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</si>
  <si>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</si>
  <si>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</si>
  <si>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</si>
  <si>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</si>
  <si>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</si>
  <si>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</si>
  <si>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</si>
  <si>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</si>
  <si>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</si>
  <si>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</si>
  <si>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</si>
  <si>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</si>
  <si>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</si>
  <si>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</si>
  <si>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</si>
  <si>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</si>
  <si>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</si>
  <si>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</si>
  <si>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</si>
  <si>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</si>
  <si>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</si>
  <si>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</si>
  <si>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</si>
  <si>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</si>
  <si>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</si>
  <si>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</si>
  <si>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</si>
  <si>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</si>
  <si>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</si>
  <si>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</si>
  <si>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</si>
  <si>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</si>
  <si>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</si>
  <si>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</si>
  <si>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</si>
  <si>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</si>
  <si>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</si>
  <si>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</si>
  <si>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</si>
  <si>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</si>
  <si>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</si>
  <si>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</si>
  <si>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</si>
  <si>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</si>
  <si>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</si>
  <si>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</si>
  <si>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</si>
  <si>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</si>
  <si>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</si>
  <si>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</si>
  <si>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</si>
  <si>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</si>
  <si>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</si>
  <si>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</si>
  <si>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</si>
  <si>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</si>
  <si>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</si>
  <si>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</si>
  <si>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</si>
  <si>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</si>
  <si>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</si>
  <si>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</si>
  <si>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</si>
  <si>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</si>
  <si>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</si>
  <si>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</si>
  <si>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</si>
  <si>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</si>
  <si>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</si>
  <si>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</si>
  <si>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</si>
  <si>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</si>
  <si>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</si>
  <si>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</si>
  <si>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</si>
  <si>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</si>
  <si>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</si>
  <si>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</si>
  <si>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</si>
  <si>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</si>
  <si>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</si>
  <si>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</si>
  <si>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</si>
  <si>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</si>
  <si>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</si>
  <si>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</si>
  <si>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</si>
  <si>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</si>
  <si>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</si>
  <si>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</si>
  <si>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</si>
  <si>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</si>
  <si>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</si>
  <si>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</si>
  <si>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</si>
  <si>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</si>
  <si>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</si>
  <si>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</si>
  <si>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</si>
  <si>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</si>
  <si>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</si>
  <si>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</si>
  <si>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</si>
  <si>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</si>
  <si>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</si>
  <si>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</si>
  <si>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</si>
  <si>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</si>
  <si>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</si>
  <si>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</si>
  <si>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</si>
  <si>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</si>
  <si>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</si>
  <si>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</si>
  <si>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</si>
  <si>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</si>
  <si>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</si>
  <si>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</si>
  <si>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</si>
  <si>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</si>
  <si>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</si>
  <si>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</si>
  <si>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</si>
  <si>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</si>
  <si>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</si>
  <si>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</si>
  <si>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</si>
  <si>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</si>
  <si>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</si>
  <si>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</si>
  <si>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</si>
  <si>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</si>
  <si>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</si>
  <si>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</si>
  <si>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</si>
  <si>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</si>
  <si>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</si>
  <si>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</si>
  <si>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</si>
  <si>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</si>
  <si>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</si>
  <si>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</si>
  <si>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</si>
  <si>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</si>
  <si>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</si>
  <si>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</si>
  <si>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</si>
  <si>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</si>
  <si>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</si>
  <si>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</si>
  <si>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</si>
  <si>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</si>
  <si>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</si>
  <si>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</si>
  <si>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</si>
  <si>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</si>
  <si>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</si>
  <si>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</si>
  <si>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</si>
  <si>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</si>
  <si>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</si>
  <si>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</si>
  <si>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</si>
  <si>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</si>
  <si>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</si>
  <si>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</si>
  <si>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</si>
  <si>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</si>
  <si>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</si>
  <si>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</si>
  <si>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</si>
  <si>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</si>
  <si>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</si>
  <si>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</si>
  <si>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</si>
  <si>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</si>
  <si>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</si>
  <si>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</si>
  <si>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</si>
  <si>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</si>
  <si>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</si>
  <si>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</si>
  <si>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</si>
  <si>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</si>
  <si>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</si>
  <si>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</si>
  <si>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</si>
  <si>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</si>
  <si>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</si>
  <si>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</si>
  <si>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</si>
  <si>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</si>
  <si>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</si>
  <si>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</si>
  <si>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</si>
  <si>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</si>
  <si>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</si>
  <si>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</si>
  <si>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</si>
  <si>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</si>
  <si>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</si>
  <si>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</si>
  <si>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</si>
  <si>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</si>
  <si>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</si>
  <si>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</si>
  <si>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</si>
  <si>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</si>
  <si>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</si>
  <si>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</si>
  <si>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</si>
  <si>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</si>
  <si>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</si>
  <si>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</si>
  <si>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</si>
  <si>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</si>
  <si>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</si>
  <si>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</si>
  <si>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</si>
  <si>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</si>
  <si>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</si>
  <si>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</si>
  <si>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</si>
  <si>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</si>
  <si>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</si>
  <si>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</si>
  <si>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</si>
  <si>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</si>
  <si>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</si>
  <si>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</si>
  <si>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</si>
  <si>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</si>
  <si>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</si>
  <si>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</si>
  <si>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</si>
  <si>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</si>
  <si>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</si>
  <si>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</si>
  <si>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</si>
  <si>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</si>
  <si>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</si>
  <si>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</si>
  <si>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</si>
  <si>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</si>
  <si>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</si>
  <si>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</si>
  <si>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</si>
  <si>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</si>
  <si>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</si>
  <si>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</si>
  <si>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</si>
  <si>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</si>
  <si>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</si>
  <si>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</si>
  <si>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</si>
  <si>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</si>
  <si>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</si>
  <si>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</si>
  <si>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</si>
  <si>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</si>
  <si>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</si>
  <si>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</si>
  <si>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</si>
  <si>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</si>
  <si>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</si>
  <si>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</si>
  <si>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</si>
  <si>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</si>
  <si>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</si>
  <si>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</si>
  <si>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</si>
  <si>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</si>
  <si>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</si>
  <si>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</si>
  <si>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</si>
  <si>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</si>
  <si>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</si>
  <si>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</si>
  <si>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</si>
  <si>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</si>
  <si>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</si>
  <si>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</si>
  <si>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</si>
  <si>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</si>
  <si>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</si>
  <si>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</si>
  <si>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</si>
  <si>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</si>
  <si>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</si>
  <si>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</si>
  <si>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</si>
  <si>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</si>
  <si>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</si>
  <si>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</si>
  <si>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</si>
  <si>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</si>
  <si>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</si>
  <si>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</si>
  <si>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</si>
  <si>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</si>
  <si>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</si>
  <si>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</si>
  <si>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</si>
  <si>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</si>
  <si>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</si>
  <si>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</si>
  <si>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</si>
  <si>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</si>
  <si>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</si>
  <si>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</si>
  <si>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</si>
  <si>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</si>
  <si>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</si>
  <si>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</si>
  <si>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</si>
  <si>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</si>
  <si>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</si>
  <si>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</si>
  <si>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</si>
  <si>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</si>
  <si>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</si>
  <si>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</si>
  <si>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</si>
  <si>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</si>
  <si>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</si>
  <si>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</si>
  <si>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</si>
  <si>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</si>
  <si>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</si>
  <si>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</si>
  <si>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</si>
  <si>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</si>
  <si>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</si>
  <si>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</si>
  <si>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</si>
  <si>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</si>
  <si>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</si>
  <si>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</si>
  <si>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</si>
  <si>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</si>
  <si>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</si>
  <si>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</si>
  <si>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</si>
  <si>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</si>
  <si>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</si>
  <si>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</si>
  <si>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</si>
  <si>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</si>
  <si>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</si>
  <si>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</si>
  <si>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</si>
  <si>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</si>
  <si>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</si>
  <si>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</si>
  <si>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</si>
  <si>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</si>
  <si>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</si>
  <si>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</si>
  <si>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</si>
  <si>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</si>
  <si>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</si>
  <si>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</si>
  <si>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</si>
  <si>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</si>
  <si>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</si>
  <si>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</si>
  <si>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</si>
  <si>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</si>
  <si>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</si>
  <si>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</si>
  <si>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</si>
  <si>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</si>
  <si>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</si>
  <si>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</si>
  <si>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</si>
  <si>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</si>
  <si>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</si>
  <si>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</si>
  <si>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</si>
  <si>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</si>
  <si>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</si>
  <si>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</si>
  <si>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</si>
  <si>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</si>
  <si>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</si>
  <si>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</si>
  <si>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</si>
  <si>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</si>
  <si>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</si>
  <si>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</si>
  <si>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</si>
  <si>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</si>
  <si>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</si>
  <si>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</si>
  <si>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</si>
  <si>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</si>
  <si>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</si>
  <si>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</si>
  <si>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</si>
  <si>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</si>
  <si>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</si>
  <si>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</si>
  <si>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</si>
  <si>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</si>
  <si>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</si>
  <si>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</si>
  <si>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</si>
  <si>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</si>
  <si>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</si>
  <si>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</si>
  <si>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</si>
  <si>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</si>
  <si>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</si>
  <si>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</si>
  <si>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</si>
  <si>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</si>
  <si>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</si>
  <si>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</si>
  <si>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</si>
  <si>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</si>
  <si>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</si>
  <si>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</si>
  <si>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</si>
  <si>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</si>
  <si>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</si>
  <si>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</si>
  <si>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</si>
  <si>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</si>
  <si>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</si>
  <si>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</si>
  <si>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</si>
  <si>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</si>
  <si>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</si>
  <si>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</si>
  <si>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</si>
  <si>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</si>
  <si>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</si>
  <si>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</si>
  <si>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</si>
  <si>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</si>
  <si>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</si>
  <si>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</si>
  <si>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</si>
  <si>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</si>
  <si>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</si>
  <si>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</si>
  <si>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</si>
  <si>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</si>
  <si>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</si>
  <si>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</si>
  <si>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</si>
  <si>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</si>
  <si>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</si>
  <si>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</si>
  <si>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</si>
  <si>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</si>
  <si>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</si>
  <si>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</si>
  <si>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</si>
  <si>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</si>
  <si>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</si>
  <si>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</si>
  <si>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</si>
  <si>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</si>
  <si>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</si>
  <si>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</si>
  <si>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</si>
  <si>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</si>
  <si>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</si>
  <si>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</si>
  <si>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</si>
  <si>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</si>
  <si>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</si>
  <si>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</si>
  <si>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</si>
  <si>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</si>
  <si>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</si>
  <si>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</si>
  <si>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</si>
  <si>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</si>
  <si>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</si>
  <si>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</si>
  <si>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</si>
  <si>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</si>
  <si>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</si>
  <si>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</si>
  <si>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</si>
  <si>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</si>
  <si>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</si>
  <si>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</si>
  <si>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</si>
  <si>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</si>
  <si>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</si>
  <si>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</si>
  <si>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</si>
  <si>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</si>
  <si>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</si>
  <si>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</si>
  <si>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</si>
  <si>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</si>
  <si>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</si>
  <si>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</si>
  <si>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</si>
  <si>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</si>
  <si>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</si>
  <si>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</si>
  <si>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</si>
  <si>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</si>
  <si>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</si>
  <si>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</si>
  <si>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</si>
  <si>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</si>
  <si>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</si>
  <si>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</si>
  <si>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</si>
  <si>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</si>
  <si>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</si>
  <si>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</si>
  <si>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</si>
  <si>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</si>
  <si>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</si>
  <si>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</si>
  <si>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</si>
  <si>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</si>
  <si>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</si>
  <si>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</si>
  <si>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</si>
  <si>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</si>
  <si>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</si>
  <si>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</si>
  <si>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</si>
  <si>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</si>
  <si>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</si>
  <si>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</si>
  <si>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</si>
  <si>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</si>
  <si>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</si>
  <si>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</si>
  <si>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</si>
  <si>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</si>
  <si>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</si>
  <si>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</si>
  <si>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</si>
  <si>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</si>
  <si>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</si>
  <si>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</si>
  <si>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</si>
  <si>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</si>
  <si>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</si>
  <si>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</si>
  <si>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</si>
  <si>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</si>
  <si>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</si>
  <si>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</si>
  <si>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</si>
  <si>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</si>
  <si>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</si>
  <si>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</si>
  <si>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</si>
  <si>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</si>
  <si>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</si>
  <si>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</si>
  <si>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</si>
  <si>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</si>
  <si>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</si>
  <si>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</si>
  <si>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</si>
  <si>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</si>
  <si>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</si>
  <si>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</si>
  <si>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</si>
  <si>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</si>
  <si>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</si>
  <si>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</si>
  <si>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</si>
  <si>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</si>
  <si>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</si>
  <si>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</si>
  <si>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</si>
  <si>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</si>
  <si>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</si>
  <si>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</si>
  <si>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</si>
  <si>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</si>
  <si>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</si>
  <si>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</si>
  <si>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</si>
  <si>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</si>
  <si>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</si>
  <si>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</si>
  <si>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</si>
  <si>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</si>
  <si>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</si>
  <si>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</si>
  <si>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</si>
  <si>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</si>
  <si>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</si>
  <si>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</si>
  <si>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</si>
  <si>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</si>
  <si>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</si>
  <si>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</si>
  <si>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</si>
  <si>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</si>
  <si>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</si>
  <si>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</si>
  <si>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</si>
  <si>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</si>
  <si>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</si>
  <si>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</si>
  <si>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</si>
  <si>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</si>
  <si>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</si>
  <si>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</si>
  <si>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</si>
  <si>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</si>
  <si>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</si>
  <si>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</si>
  <si>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</si>
  <si>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</si>
  <si>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</si>
  <si>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</si>
  <si>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</si>
  <si>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</si>
  <si>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</si>
  <si>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</si>
  <si>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</si>
  <si>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</si>
  <si>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</si>
  <si>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</si>
  <si>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</si>
  <si>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</si>
  <si>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</si>
  <si>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</si>
  <si>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</si>
  <si>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</si>
  <si>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</si>
  <si>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</si>
  <si>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</si>
  <si>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</si>
  <si>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</si>
  <si>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</si>
  <si>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</si>
  <si>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</si>
  <si>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</si>
  <si>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</si>
  <si>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</si>
  <si>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</si>
  <si>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</si>
  <si>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</si>
  <si>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</si>
  <si>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</si>
  <si>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</si>
  <si>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</si>
  <si>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</si>
  <si>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</si>
  <si>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</si>
  <si>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</si>
  <si>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</si>
  <si>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</si>
  <si>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</si>
  <si>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</si>
  <si>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</si>
  <si>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</si>
  <si>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</si>
  <si>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</si>
  <si>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</si>
  <si>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</si>
  <si>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</si>
  <si>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</si>
  <si>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</si>
  <si>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</si>
  <si>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</si>
  <si>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</si>
  <si>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</si>
  <si>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</si>
  <si>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</si>
  <si>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</si>
  <si>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</si>
  <si>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</si>
  <si>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</si>
  <si>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</si>
  <si>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</si>
  <si>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</si>
  <si>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</si>
  <si>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</si>
  <si>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</si>
  <si>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</si>
  <si>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</si>
  <si>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</si>
  <si>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</si>
  <si>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</si>
  <si>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</si>
  <si>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</si>
  <si>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</si>
  <si>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</si>
  <si>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</si>
  <si>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</si>
  <si>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</si>
  <si>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</si>
  <si>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</si>
  <si>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</si>
  <si>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</si>
  <si>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</si>
  <si>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</si>
  <si>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</si>
  <si>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</si>
  <si>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</si>
  <si>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</si>
  <si>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</si>
  <si>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</si>
  <si>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</si>
  <si>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</si>
  <si>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</si>
  <si>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</si>
  <si>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</si>
  <si>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</si>
  <si>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</si>
  <si>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</si>
  <si>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</si>
  <si>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</si>
  <si>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</si>
  <si>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</si>
  <si>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</si>
  <si>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</si>
  <si>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</si>
  <si>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</si>
  <si>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</si>
  <si>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</si>
  <si>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</si>
  <si>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</si>
  <si>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</si>
  <si>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</si>
  <si>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</si>
  <si>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</si>
  <si>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</si>
  <si>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</si>
  <si>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</si>
  <si>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</si>
  <si>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</si>
  <si>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</si>
  <si>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</si>
  <si>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</si>
  <si>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</si>
  <si>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</si>
  <si>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</si>
  <si>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</si>
  <si>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</si>
  <si>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</si>
  <si>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</si>
  <si>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</si>
  <si>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</si>
  <si>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</si>
  <si>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</si>
  <si>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</si>
  <si>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</si>
  <si>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</si>
  <si>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</si>
  <si>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</si>
  <si>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</si>
  <si>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</si>
  <si>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</si>
  <si>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</si>
  <si>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</si>
  <si>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</si>
  <si>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</si>
  <si>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</si>
  <si>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</si>
  <si>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</si>
  <si>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</si>
  <si>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</si>
  <si>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</si>
  <si>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</si>
  <si>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</si>
  <si>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</si>
  <si>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</si>
  <si>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</si>
  <si>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</si>
  <si>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</si>
  <si>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</si>
  <si>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</si>
  <si>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</si>
  <si>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</si>
  <si>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</si>
  <si>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</si>
  <si>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</si>
  <si>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</si>
  <si>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</si>
  <si>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</si>
  <si>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</si>
  <si>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</si>
  <si>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</si>
  <si>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</si>
  <si>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</si>
  <si>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</si>
  <si>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</si>
  <si>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</si>
  <si>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</si>
  <si>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</si>
  <si>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</si>
  <si>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</si>
  <si>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</si>
  <si>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</si>
  <si>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</si>
  <si>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</si>
  <si>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</si>
  <si>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</si>
  <si>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</si>
  <si>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</si>
  <si>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</si>
  <si>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</si>
  <si>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</si>
  <si>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</si>
  <si>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</si>
  <si>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</si>
  <si>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</si>
  <si>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</si>
  <si>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</si>
  <si>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</si>
  <si>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</si>
  <si>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</si>
  <si>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</si>
  <si>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</si>
  <si>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</si>
  <si>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</si>
  <si>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</si>
  <si>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</si>
  <si>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</si>
  <si>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</si>
  <si>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</si>
  <si>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</si>
  <si>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</si>
  <si>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</si>
  <si>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</si>
  <si>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</si>
  <si>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</si>
  <si>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</si>
  <si>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</si>
  <si>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</si>
  <si>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</si>
  <si>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</si>
  <si>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</si>
  <si>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</si>
  <si>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</si>
  <si>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</si>
  <si>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</si>
  <si>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</si>
  <si>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</si>
  <si>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</si>
  <si>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</si>
  <si>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</si>
  <si>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</si>
  <si>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</si>
  <si>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</si>
  <si>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</si>
  <si>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</si>
  <si>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</si>
  <si>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</si>
  <si>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</si>
  <si>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</si>
  <si>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</si>
  <si>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</si>
  <si>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</si>
  <si>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</si>
  <si>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</si>
  <si>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</si>
  <si>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</si>
  <si>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</si>
  <si>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</si>
  <si>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</si>
  <si>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</si>
  <si>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</si>
  <si>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</si>
  <si>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</si>
  <si>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</si>
  <si>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</si>
  <si>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</si>
  <si>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</si>
  <si>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</si>
  <si>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</si>
  <si>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</si>
  <si>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</si>
  <si>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</si>
  <si>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</si>
  <si>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</si>
  <si>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</si>
  <si>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</si>
  <si>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</si>
  <si>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</si>
  <si>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</si>
  <si>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</si>
  <si>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</si>
  <si>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</si>
  <si>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</si>
  <si>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</si>
  <si>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</si>
  <si>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</si>
  <si>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</si>
  <si>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</si>
  <si>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</si>
  <si>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</si>
  <si>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</si>
  <si>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</si>
  <si>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</si>
  <si>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</si>
  <si>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</si>
  <si>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</si>
  <si>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</si>
  <si>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</si>
  <si>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</si>
  <si>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</si>
  <si>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</si>
  <si>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</si>
  <si>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</si>
  <si>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</si>
  <si>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</si>
  <si>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</si>
  <si>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</si>
  <si>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</si>
  <si>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</si>
  <si>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</si>
  <si>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</si>
  <si>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</si>
  <si>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</si>
  <si>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</si>
  <si>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</si>
  <si>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</si>
  <si>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</si>
  <si>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</si>
  <si>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</si>
  <si>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</si>
  <si>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</si>
  <si>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</si>
  <si>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</si>
  <si>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</si>
  <si>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</si>
  <si>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</si>
  <si>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</si>
  <si>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</si>
  <si>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</si>
  <si>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</si>
  <si>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</si>
  <si>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</si>
  <si>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</si>
  <si>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</si>
  <si>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</si>
  <si>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</si>
  <si>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</si>
  <si>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</si>
  <si>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</si>
  <si>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</si>
  <si>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</si>
  <si>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</si>
  <si>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</si>
  <si>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</si>
  <si>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</si>
  <si>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</si>
  <si>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</si>
  <si>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</si>
  <si>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</si>
  <si>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</si>
  <si>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</si>
  <si>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</si>
  <si>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</si>
  <si>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</si>
  <si>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</si>
  <si>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</si>
  <si>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</si>
  <si>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</si>
  <si>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</si>
  <si>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</si>
  <si>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</si>
  <si>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</si>
  <si>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</si>
  <si>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</si>
  <si>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</si>
  <si>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</si>
  <si>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</si>
  <si>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</si>
  <si>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</si>
  <si>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</si>
  <si>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</si>
  <si>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</si>
  <si>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</si>
  <si>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</si>
  <si>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</si>
  <si>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</si>
  <si>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</si>
  <si>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</si>
  <si>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</si>
  <si>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</si>
  <si>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</si>
  <si>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</si>
  <si>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</si>
  <si>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</si>
  <si>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</si>
  <si>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</si>
  <si>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</si>
  <si>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</si>
  <si>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</si>
  <si>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</si>
  <si>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</si>
  <si>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</si>
  <si>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</si>
  <si>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</si>
  <si>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</si>
  <si>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</si>
  <si>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</si>
  <si>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</si>
  <si>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</si>
  <si>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</si>
  <si>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</si>
  <si>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</si>
  <si>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</si>
  <si>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</si>
  <si>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</si>
  <si>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</si>
  <si>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</si>
  <si>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</si>
  <si>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</si>
  <si>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</si>
  <si>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</si>
  <si>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</si>
  <si>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</si>
  <si>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</si>
  <si>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</si>
  <si>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</si>
  <si>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</si>
  <si>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</si>
  <si>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</si>
  <si>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</si>
  <si>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</si>
  <si>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</si>
  <si>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</si>
  <si>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</si>
  <si>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</si>
  <si>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</si>
  <si>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</si>
  <si>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</si>
  <si>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</si>
  <si>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</si>
  <si>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</si>
  <si>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</si>
  <si>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</si>
  <si>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</si>
  <si>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</si>
  <si>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</si>
  <si>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</si>
  <si>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</si>
  <si>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</si>
  <si>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</si>
  <si>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</si>
  <si>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</si>
  <si>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</si>
  <si>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</si>
  <si>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</si>
  <si>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</si>
  <si>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</si>
  <si>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</si>
  <si>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</si>
  <si>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</si>
  <si>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</si>
  <si>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</si>
  <si>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</si>
  <si>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</si>
  <si>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</si>
  <si>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</si>
  <si>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</si>
  <si>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</si>
  <si>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</si>
  <si>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</si>
  <si>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</si>
  <si>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</si>
  <si>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</si>
  <si>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</si>
  <si>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</si>
  <si>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</si>
  <si>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</si>
  <si>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</si>
  <si>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</si>
  <si>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</si>
  <si>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</si>
  <si>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</si>
  <si>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</si>
  <si>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</si>
  <si>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</si>
  <si>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</si>
  <si>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</si>
  <si>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</si>
  <si>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</si>
  <si>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</si>
  <si>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</si>
  <si>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</si>
  <si>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</si>
  <si>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</si>
  <si>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</si>
  <si>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</si>
  <si>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</si>
  <si>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</si>
  <si>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</si>
  <si>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</si>
  <si>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</si>
  <si>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</si>
  <si>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</si>
  <si>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</si>
  <si>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</si>
  <si>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</si>
  <si>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</si>
  <si>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</si>
  <si>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</si>
  <si>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</si>
  <si>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</si>
  <si>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</si>
  <si>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</si>
  <si>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</si>
  <si>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</si>
  <si>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</si>
  <si>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</si>
  <si>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</si>
  <si>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</si>
  <si>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</si>
  <si>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</si>
  <si>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</si>
  <si>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</si>
  <si>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</si>
  <si>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</si>
  <si>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</si>
  <si>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</si>
  <si>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</si>
  <si>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</si>
  <si>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</si>
  <si>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</si>
  <si>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</si>
  <si>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</si>
  <si>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</si>
  <si>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</si>
  <si>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</si>
  <si>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</si>
  <si>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</si>
  <si>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</si>
  <si>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</si>
  <si>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</si>
  <si>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</si>
  <si>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</si>
  <si>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</si>
  <si>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</si>
  <si>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</si>
  <si>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</si>
  <si>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</si>
  <si>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</si>
  <si>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</si>
  <si>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</si>
  <si>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</si>
  <si>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</si>
  <si>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</si>
  <si>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</si>
  <si>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</si>
  <si>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</si>
  <si>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</si>
  <si>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</si>
  <si>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</si>
  <si>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</si>
  <si>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</si>
  <si>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</si>
  <si>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</si>
  <si>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</si>
  <si>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</si>
  <si>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</si>
  <si>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</si>
  <si>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</si>
  <si>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</si>
  <si>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</si>
  <si>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</si>
  <si>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</si>
  <si>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</si>
  <si>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</si>
  <si>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</si>
  <si>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</si>
  <si>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</si>
  <si>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</si>
  <si>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</si>
  <si>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</si>
  <si>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</si>
  <si>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</si>
  <si>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</si>
  <si>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</si>
  <si>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</si>
  <si>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</si>
  <si>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</si>
  <si>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</si>
  <si>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</si>
  <si>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</si>
  <si>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</si>
  <si>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</si>
  <si>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</si>
  <si>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</si>
  <si>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</si>
  <si>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</si>
  <si>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</si>
  <si>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</si>
  <si>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</si>
  <si>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</si>
  <si>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</si>
  <si>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</si>
  <si>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</si>
  <si>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</si>
  <si>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</si>
  <si>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</si>
  <si>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</si>
  <si>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</si>
  <si>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</si>
  <si>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</si>
  <si>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</si>
  <si>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</si>
  <si>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</si>
  <si>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</si>
  <si>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</si>
  <si>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</si>
  <si>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</si>
  <si>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</si>
  <si>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</si>
  <si>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</si>
  <si>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</si>
  <si>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</si>
  <si>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</si>
  <si>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</si>
  <si>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</si>
  <si>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</si>
  <si>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</si>
  <si>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</si>
  <si>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</si>
  <si>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</si>
  <si>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</si>
  <si>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</si>
  <si>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</si>
  <si>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</si>
  <si>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</si>
  <si>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</si>
  <si>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</si>
  <si>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</si>
  <si>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</si>
  <si>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</si>
  <si>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</si>
  <si>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</si>
  <si>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</si>
  <si>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</si>
  <si>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</si>
  <si>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</si>
  <si>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</si>
  <si>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</si>
  <si>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</si>
  <si>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</si>
  <si>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</si>
  <si>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</si>
  <si>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</si>
  <si>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</si>
  <si>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</si>
  <si>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</si>
  <si>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</si>
  <si>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</si>
  <si>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</si>
  <si>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</si>
  <si>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</si>
  <si>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</si>
  <si>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</si>
  <si>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</si>
  <si>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</si>
  <si>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</si>
  <si>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</si>
  <si>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</si>
  <si>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</si>
  <si>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</si>
  <si>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</si>
  <si>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</si>
  <si>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</si>
  <si>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</si>
  <si>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</si>
  <si>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</si>
  <si>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</si>
  <si>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</si>
  <si>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</si>
  <si>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</si>
  <si>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</si>
  <si>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</si>
  <si>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</si>
  <si>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</si>
  <si>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</si>
  <si>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</si>
  <si>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</si>
  <si>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</si>
  <si>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</si>
  <si>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</si>
  <si>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</si>
  <si>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</si>
  <si>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</si>
  <si>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</si>
  <si>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</si>
  <si>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</si>
  <si>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</si>
  <si>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</si>
  <si>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</si>
  <si>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</si>
  <si>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</si>
  <si>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</si>
  <si>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</si>
  <si>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</si>
  <si>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</si>
  <si>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</si>
  <si>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</si>
  <si>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</si>
  <si>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</si>
  <si>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</si>
  <si>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</si>
  <si>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</si>
  <si>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</si>
  <si>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</si>
  <si>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</si>
  <si>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</si>
  <si>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</si>
  <si>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</si>
  <si>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</si>
  <si>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</si>
  <si>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</si>
  <si>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</si>
  <si>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</si>
  <si>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</si>
  <si>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</si>
  <si>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</si>
  <si>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</si>
  <si>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</si>
  <si>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</si>
  <si>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</si>
  <si>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</si>
  <si>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</si>
  <si>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</si>
  <si>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</si>
  <si>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</si>
  <si>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</si>
  <si>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</si>
  <si>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</si>
  <si>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</si>
  <si>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</si>
  <si>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</si>
  <si>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</si>
  <si>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</si>
  <si>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</si>
  <si>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</si>
  <si>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</si>
  <si>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</si>
  <si>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</si>
  <si>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</si>
  <si>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</si>
  <si>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</si>
  <si>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</si>
  <si>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</si>
  <si>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</si>
  <si>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</si>
  <si>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</si>
  <si>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</si>
  <si>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</si>
  <si>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</si>
  <si>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</si>
  <si>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</si>
  <si>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</si>
  <si>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</si>
  <si>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</si>
  <si>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</si>
  <si>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</si>
  <si>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</si>
  <si>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</si>
  <si>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</si>
  <si>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</si>
  <si>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</si>
  <si>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</si>
  <si>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</si>
  <si>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</si>
  <si>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</si>
  <si>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</si>
  <si>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</si>
  <si>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</si>
  <si>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</si>
  <si>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</si>
  <si>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</si>
  <si>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</si>
  <si>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</si>
  <si>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</si>
  <si>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</si>
  <si>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</si>
  <si>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</si>
  <si>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</si>
  <si>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</si>
  <si>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</si>
  <si>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</si>
  <si>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</si>
  <si>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</si>
  <si>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</si>
  <si>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</si>
  <si>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</si>
  <si>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</si>
  <si>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</si>
  <si>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</si>
  <si>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</si>
  <si>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</si>
  <si>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</si>
  <si>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</si>
  <si>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</si>
  <si>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</si>
  <si>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</si>
  <si>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</si>
  <si>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</si>
  <si>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</si>
  <si>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</si>
  <si>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</si>
  <si>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</si>
  <si>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</si>
  <si>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</si>
  <si>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</si>
  <si>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</si>
  <si>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</si>
  <si>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</si>
  <si>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</si>
  <si>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</si>
  <si>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</si>
  <si>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</si>
  <si>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</si>
  <si>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</si>
  <si>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</si>
  <si>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</si>
  <si>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</si>
  <si>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</si>
  <si>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</si>
  <si>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</si>
  <si>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</si>
  <si>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</si>
  <si>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</si>
  <si>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</si>
  <si>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</si>
  <si>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</si>
  <si>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</si>
  <si>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</si>
  <si>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</si>
  <si>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</si>
  <si>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</si>
  <si>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</si>
  <si>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</si>
  <si>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</si>
  <si>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</si>
  <si>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</si>
  <si>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</si>
  <si>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</si>
  <si>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</si>
  <si>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</si>
  <si>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</si>
  <si>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</si>
  <si>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</si>
  <si>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</si>
  <si>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</si>
  <si>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</si>
  <si>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</si>
  <si>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</si>
  <si>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</si>
  <si>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</si>
  <si>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</si>
  <si>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</si>
  <si>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</si>
  <si>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</si>
  <si>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</si>
  <si>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</si>
  <si>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</si>
  <si>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</si>
  <si>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</si>
  <si>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</si>
  <si>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</si>
  <si>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</si>
  <si>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</si>
  <si>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</si>
  <si>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</si>
  <si>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</si>
  <si>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</si>
  <si>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</si>
  <si>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</si>
  <si>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</si>
  <si>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</si>
  <si>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</si>
  <si>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</si>
  <si>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</si>
  <si>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</si>
  <si>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</si>
  <si>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</si>
  <si>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</si>
  <si>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</si>
  <si>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</si>
  <si>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</si>
  <si>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</si>
  <si>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</si>
  <si>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</si>
  <si>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</si>
  <si>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</si>
  <si>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</si>
  <si>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</si>
  <si>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</si>
  <si>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</si>
  <si>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</si>
  <si>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</si>
  <si>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</si>
  <si>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</si>
  <si>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</si>
  <si>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</si>
  <si>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</si>
  <si>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</si>
  <si>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</si>
  <si>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</si>
  <si>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</si>
  <si>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</si>
  <si>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</si>
  <si>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</si>
  <si>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</si>
  <si>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</si>
  <si>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</si>
  <si>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</si>
  <si>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</si>
  <si>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</si>
  <si>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</si>
  <si>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</si>
  <si>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</si>
  <si>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</si>
  <si>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</si>
  <si>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</si>
  <si>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</si>
  <si>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</si>
  <si>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</si>
  <si>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</si>
  <si>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</si>
  <si>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</si>
  <si>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</si>
  <si>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</si>
  <si>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</si>
  <si>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</si>
  <si>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</si>
  <si>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</si>
  <si>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</si>
  <si>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</si>
  <si>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</si>
  <si>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</si>
  <si>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</si>
  <si>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</si>
  <si>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</si>
  <si>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</si>
  <si>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</si>
  <si>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</si>
  <si>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</si>
  <si>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</si>
  <si>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</si>
  <si>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</si>
  <si>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</si>
  <si>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</si>
  <si>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</si>
  <si>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</si>
  <si>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</si>
  <si>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</si>
  <si>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</si>
  <si>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</si>
  <si>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</si>
  <si>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</si>
  <si>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</si>
  <si>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</si>
  <si>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</si>
  <si>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</si>
  <si>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</si>
  <si>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</si>
  <si>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</si>
  <si>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</si>
  <si>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</si>
  <si>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</si>
  <si>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</si>
  <si>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</si>
  <si>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</si>
  <si>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</si>
  <si>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</si>
  <si>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</si>
  <si>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</si>
  <si>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</si>
  <si>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</si>
  <si>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</si>
  <si>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</si>
  <si>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</si>
  <si>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</si>
  <si>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</si>
  <si>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</si>
  <si>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</si>
  <si>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</si>
  <si>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</si>
  <si>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</si>
  <si>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</si>
  <si>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</si>
  <si>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</si>
  <si>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</si>
  <si>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</si>
  <si>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</si>
  <si>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</si>
  <si>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</si>
  <si>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</si>
  <si>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</si>
  <si>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</si>
  <si>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</si>
  <si>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</si>
  <si>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</si>
  <si>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</si>
  <si>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</si>
  <si>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</si>
  <si>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</si>
  <si>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</si>
  <si>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</si>
  <si>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</si>
  <si>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</si>
  <si>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</si>
  <si>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</si>
  <si>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</si>
  <si>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</si>
  <si>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</si>
  <si>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</si>
  <si>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</si>
  <si>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</si>
  <si>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</si>
  <si>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</si>
  <si>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</si>
  <si>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</si>
  <si>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</si>
  <si>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</si>
  <si>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</si>
  <si>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</si>
  <si>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</si>
  <si>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</si>
  <si>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</si>
  <si>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</si>
  <si>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</si>
  <si>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</si>
  <si>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</si>
  <si>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</si>
  <si>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</si>
  <si>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</si>
  <si>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</si>
  <si>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</si>
  <si>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</si>
  <si>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</si>
  <si>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</si>
  <si>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</si>
  <si>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</si>
  <si>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</si>
  <si>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</si>
  <si>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</si>
  <si>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</si>
  <si>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</si>
  <si>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</si>
  <si>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</si>
  <si>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</si>
  <si>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</si>
  <si>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</si>
  <si>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</si>
  <si>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</si>
  <si>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</si>
  <si>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</si>
  <si>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</si>
  <si>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</si>
  <si>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</si>
  <si>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</si>
  <si>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</si>
  <si>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</si>
  <si>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</si>
  <si>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</si>
  <si>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</si>
  <si>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</si>
  <si>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</si>
  <si>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</si>
  <si>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</si>
  <si>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</si>
  <si>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</si>
  <si>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</si>
  <si>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</si>
  <si>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</si>
  <si>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</si>
  <si>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</si>
  <si>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</si>
  <si>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</si>
  <si>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</si>
  <si>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</si>
  <si>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</si>
  <si>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</si>
  <si>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</si>
  <si>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</si>
  <si>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</si>
  <si>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</si>
  <si>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</si>
  <si>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</si>
  <si>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</si>
  <si>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</si>
  <si>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</si>
  <si>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</si>
  <si>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</si>
  <si>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</si>
  <si>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</si>
  <si>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</si>
  <si>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</si>
  <si>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</si>
  <si>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</si>
  <si>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</si>
  <si>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</si>
  <si>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</si>
  <si>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</si>
  <si>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</si>
  <si>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</si>
  <si>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</si>
  <si>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</si>
  <si>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</si>
  <si>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</si>
  <si>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</si>
  <si>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</si>
  <si>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</si>
  <si>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</si>
  <si>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</si>
  <si>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</si>
  <si>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</si>
  <si>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</si>
  <si>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</si>
  <si>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</si>
  <si>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</si>
  <si>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</si>
  <si>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</si>
  <si>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</si>
  <si>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</si>
  <si>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</si>
  <si>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</si>
  <si>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</si>
  <si>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</si>
  <si>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</si>
  <si>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</si>
  <si>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</si>
  <si>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</si>
  <si>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</si>
  <si>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</si>
  <si>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</si>
  <si>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</si>
  <si>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</si>
  <si>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</si>
  <si>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</si>
  <si>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</si>
  <si>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</si>
  <si>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</si>
  <si>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</si>
  <si>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</si>
  <si>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</si>
  <si>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</si>
  <si>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</si>
  <si>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</si>
  <si>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</si>
  <si>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</si>
  <si>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</si>
  <si>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</si>
  <si>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</si>
  <si>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</si>
  <si>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</si>
  <si>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</si>
  <si>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</si>
  <si>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</si>
  <si>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</si>
  <si>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</si>
  <si>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</si>
  <si>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</si>
  <si>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</si>
  <si>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</si>
  <si>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</si>
  <si>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</si>
  <si>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</si>
  <si>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</si>
  <si>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</si>
  <si>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</si>
  <si>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</si>
  <si>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</si>
  <si>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</si>
  <si>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</si>
  <si>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</si>
  <si>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</si>
  <si>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</si>
  <si>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</si>
  <si>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</si>
  <si>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</si>
  <si>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</si>
  <si>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</si>
  <si>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</si>
  <si>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</si>
  <si>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</si>
  <si>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</si>
  <si>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</si>
  <si>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</si>
  <si>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</si>
  <si>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</si>
  <si>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</si>
  <si>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</si>
  <si>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</si>
  <si>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</si>
  <si>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</si>
  <si>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</si>
  <si>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</si>
  <si>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</si>
  <si>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</si>
  <si>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</si>
  <si>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</si>
  <si>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</si>
  <si>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</si>
  <si>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</si>
  <si>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</si>
  <si>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</si>
  <si>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</si>
  <si>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</si>
  <si>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</si>
  <si>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</si>
  <si>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</si>
  <si>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</si>
  <si>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</si>
  <si>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</si>
  <si>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</si>
  <si>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</si>
  <si>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</si>
  <si>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</si>
  <si>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</si>
  <si>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</si>
  <si>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</si>
  <si>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</si>
  <si>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</si>
  <si>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</si>
  <si>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</si>
  <si>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</si>
  <si>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</si>
  <si>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</si>
  <si>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</si>
  <si>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</si>
  <si>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</si>
  <si>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</si>
  <si>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</si>
  <si>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</si>
  <si>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</si>
  <si>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</si>
  <si>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</si>
  <si>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</si>
  <si>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</si>
  <si>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</si>
  <si>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</si>
  <si>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</si>
  <si>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</si>
  <si>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</si>
  <si>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</si>
  <si>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</si>
  <si>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</si>
  <si>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</si>
  <si>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</si>
  <si>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</si>
  <si>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</si>
  <si>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</si>
  <si>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</si>
  <si>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</si>
  <si>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</si>
  <si>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</si>
  <si>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</si>
  <si>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</si>
  <si>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</si>
  <si>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</si>
  <si>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</si>
  <si>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</si>
  <si>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</si>
  <si>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</si>
  <si>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</si>
  <si>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</si>
  <si>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</si>
  <si>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</si>
  <si>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</si>
  <si>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</si>
  <si>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</si>
  <si>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</si>
  <si>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</si>
  <si>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</si>
  <si>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</si>
  <si>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</si>
  <si>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</si>
  <si>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</si>
  <si>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</si>
  <si>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</si>
  <si>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</si>
  <si>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</si>
  <si>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</si>
  <si>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</si>
  <si>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</si>
  <si>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</si>
  <si>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</si>
  <si>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</si>
  <si>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</si>
  <si>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</si>
  <si>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</si>
  <si>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</si>
  <si>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</si>
  <si>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</si>
  <si>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</si>
  <si>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</si>
  <si>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</si>
  <si>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</si>
  <si>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</si>
  <si>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</si>
  <si>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</si>
  <si>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</si>
  <si>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</si>
  <si>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</si>
  <si>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</si>
  <si>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</si>
  <si>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</si>
  <si>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</si>
  <si>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</si>
  <si>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</si>
  <si>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</si>
  <si>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</si>
  <si>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</si>
  <si>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</si>
  <si>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</si>
  <si>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</si>
  <si>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</si>
  <si>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</si>
  <si>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</si>
  <si>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</si>
  <si>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</si>
  <si>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</si>
  <si>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</si>
  <si>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</si>
  <si>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</si>
  <si>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</si>
  <si>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</si>
  <si>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</si>
  <si>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</si>
  <si>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</si>
  <si>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</si>
  <si>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</si>
  <si>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</si>
  <si>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</si>
  <si>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</si>
  <si>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</si>
  <si>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</si>
  <si>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</si>
  <si>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</si>
  <si>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</si>
  <si>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</si>
  <si>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</si>
  <si>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</si>
  <si>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</si>
  <si>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</si>
  <si>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</si>
  <si>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</si>
  <si>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</si>
  <si>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</si>
  <si>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</si>
  <si>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</si>
  <si>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</si>
  <si>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</si>
  <si>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</si>
  <si>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</si>
  <si>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</si>
  <si>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</si>
  <si>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</si>
  <si>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</si>
  <si>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</si>
  <si>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</si>
  <si>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</si>
  <si>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</si>
  <si>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</si>
  <si>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</si>
  <si>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</si>
  <si>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</si>
  <si>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</si>
  <si>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</si>
  <si>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</si>
  <si>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</si>
  <si>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</si>
  <si>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</si>
  <si>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</si>
  <si>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</si>
  <si>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</si>
  <si>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</si>
  <si>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</si>
  <si>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</si>
  <si>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</si>
  <si>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</si>
  <si>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</si>
  <si>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</si>
  <si>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</si>
  <si>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</si>
  <si>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</si>
  <si>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</si>
  <si>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</si>
  <si>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</si>
  <si>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</si>
  <si>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</si>
  <si>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</si>
  <si>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</si>
  <si>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</si>
  <si>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</si>
  <si>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</si>
  <si>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</si>
  <si>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</si>
  <si>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</si>
  <si>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</si>
  <si>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</si>
  <si>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</si>
  <si>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</si>
  <si>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</si>
  <si>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</si>
  <si>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</si>
  <si>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</si>
  <si>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</si>
  <si>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</si>
  <si>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</si>
  <si>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</si>
  <si>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</si>
  <si>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</si>
  <si>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</si>
  <si>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</si>
  <si>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</si>
  <si>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</si>
  <si>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</si>
  <si>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</si>
  <si>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</si>
  <si>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</si>
  <si>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</si>
  <si>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</si>
  <si>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</si>
  <si>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</si>
  <si>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</si>
  <si>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</si>
  <si>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</si>
  <si>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</si>
  <si>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</si>
  <si>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</si>
  <si>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</si>
  <si>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</si>
  <si>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</si>
  <si>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</si>
  <si>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</si>
  <si>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</si>
  <si>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</si>
  <si>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</si>
  <si>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</si>
  <si>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</si>
  <si>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</si>
  <si>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</si>
  <si>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</si>
  <si>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</si>
  <si>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</si>
  <si>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</si>
  <si>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</si>
  <si>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</si>
  <si>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</si>
  <si>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</si>
  <si>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</si>
  <si>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</si>
  <si>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</si>
  <si>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</si>
  <si>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</si>
  <si>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</si>
  <si>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</si>
  <si>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</si>
  <si>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</si>
  <si>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</si>
  <si>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</si>
  <si>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</si>
  <si>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</si>
  <si>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</si>
  <si>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</si>
  <si>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</si>
  <si>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</si>
  <si>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</si>
  <si>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</si>
  <si>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</si>
  <si>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</si>
  <si>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</si>
  <si>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</si>
  <si>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</si>
  <si>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</si>
  <si>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</si>
  <si>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</si>
  <si>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</si>
  <si>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</si>
  <si>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</si>
  <si>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</si>
  <si>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</si>
  <si>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</si>
  <si>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</si>
  <si>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</si>
  <si>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</si>
  <si>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</si>
  <si>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</si>
  <si>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</si>
  <si>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</si>
  <si>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</si>
  <si>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</si>
  <si>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</si>
  <si>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</si>
  <si>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</si>
  <si>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</si>
  <si>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</si>
  <si>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</si>
  <si>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</si>
  <si>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</si>
  <si>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</si>
  <si>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</si>
  <si>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</si>
  <si>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</si>
  <si>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</si>
  <si>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</si>
  <si>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</si>
  <si>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</si>
  <si>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</si>
  <si>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</si>
  <si>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</si>
  <si>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</si>
  <si>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</si>
  <si>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</si>
  <si>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</si>
  <si>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</si>
  <si>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</si>
  <si>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</si>
  <si>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</si>
  <si>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</si>
  <si>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</si>
  <si>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</si>
  <si>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</si>
  <si>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</si>
  <si>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</si>
  <si>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</si>
  <si>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</si>
  <si>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</si>
  <si>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</si>
  <si>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</si>
  <si>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</si>
  <si>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</si>
  <si>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</si>
  <si>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</si>
  <si>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</si>
  <si>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</si>
  <si>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</si>
  <si>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</si>
  <si>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</si>
  <si>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</si>
  <si>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</si>
  <si>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</si>
  <si>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</si>
  <si>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</si>
  <si>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</si>
  <si>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</si>
  <si>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</si>
  <si>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</si>
  <si>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</si>
  <si>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</si>
  <si>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</si>
  <si>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</si>
  <si>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</si>
  <si>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</si>
  <si>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</si>
  <si>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</si>
  <si>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</si>
  <si>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</si>
  <si>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</si>
  <si>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</si>
  <si>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</si>
  <si>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</si>
  <si>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</si>
  <si>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</si>
  <si>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</si>
  <si>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</si>
  <si>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</si>
  <si>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</si>
  <si>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</si>
  <si>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</si>
  <si>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</si>
  <si>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</si>
  <si>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</si>
  <si>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</si>
  <si>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</si>
  <si>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</si>
  <si>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</si>
  <si>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</si>
  <si>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</si>
  <si>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</si>
  <si>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</si>
  <si>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</si>
  <si>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</si>
  <si>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</si>
  <si>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</si>
  <si>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</si>
  <si>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</si>
  <si>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</si>
  <si>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</si>
  <si>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</si>
  <si>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</si>
  <si>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</si>
  <si>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</si>
  <si>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</si>
  <si>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</si>
  <si>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</si>
  <si>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</si>
  <si>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</si>
  <si>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</si>
  <si>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</si>
  <si>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</si>
  <si>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</si>
  <si>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</si>
  <si>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</si>
  <si>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</si>
  <si>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</si>
  <si>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</si>
  <si>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</si>
  <si>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</si>
  <si>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</si>
  <si>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</si>
  <si>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</si>
  <si>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</si>
  <si>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</si>
  <si>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</si>
  <si>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</si>
  <si>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</si>
  <si>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</si>
  <si>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</si>
  <si>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</si>
  <si>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</si>
  <si>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</si>
  <si>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</si>
  <si>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</si>
  <si>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</si>
  <si>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</si>
  <si>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</si>
  <si>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</si>
  <si>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</si>
  <si>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</si>
  <si>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</si>
  <si>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</si>
  <si>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</si>
  <si>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</si>
  <si>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</si>
  <si>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</si>
  <si>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</si>
  <si>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</si>
  <si>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</si>
  <si>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</si>
  <si>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</si>
  <si>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</si>
  <si>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</si>
  <si>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</si>
  <si>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</si>
  <si>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</si>
  <si>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</si>
  <si>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</si>
  <si>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</si>
  <si>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</si>
  <si>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</si>
  <si>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</si>
  <si>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</si>
  <si>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</si>
  <si>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</si>
  <si>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</si>
  <si>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</si>
  <si>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</si>
  <si>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</si>
  <si>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</si>
  <si>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</si>
  <si>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</si>
  <si>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</si>
  <si>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</si>
  <si>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</si>
  <si>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</si>
  <si>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</si>
  <si>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</si>
  <si>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</si>
  <si>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</si>
  <si>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</si>
  <si>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</si>
  <si>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</si>
  <si>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</si>
  <si>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</si>
  <si>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</si>
  <si>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</si>
  <si>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</si>
  <si>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</si>
  <si>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</si>
  <si>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</si>
  <si>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</si>
  <si>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</si>
  <si>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</si>
  <si>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</si>
  <si>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</si>
  <si>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</si>
  <si>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</si>
  <si>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</si>
  <si>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</si>
  <si>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</si>
  <si>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</si>
  <si>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</si>
  <si>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</si>
  <si>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</si>
  <si>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</si>
  <si>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</si>
  <si>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</si>
  <si>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</si>
  <si>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</si>
  <si>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</si>
  <si>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</si>
  <si>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</si>
  <si>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</si>
  <si>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</si>
  <si>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</si>
  <si>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</si>
  <si>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</si>
  <si>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</si>
  <si>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</si>
  <si>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</si>
  <si>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</si>
  <si>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</si>
  <si>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</si>
  <si>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</si>
  <si>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</si>
  <si>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</si>
  <si>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</si>
  <si>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</si>
  <si>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</si>
  <si>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</si>
  <si>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</si>
  <si>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</si>
  <si>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</si>
  <si>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</si>
  <si>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</si>
  <si>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</si>
  <si>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</si>
  <si>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</si>
  <si>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</si>
  <si>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</si>
  <si>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</si>
  <si>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</si>
  <si>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</si>
  <si>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</si>
  <si>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</si>
  <si>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</si>
  <si>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</si>
  <si>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</si>
  <si>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</si>
  <si>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</si>
  <si>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</si>
  <si>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</si>
  <si>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</si>
  <si>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</si>
  <si>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</si>
  <si>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</si>
  <si>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</si>
  <si>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</si>
  <si>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</si>
  <si>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</si>
  <si>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</si>
  <si>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</si>
  <si>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</si>
  <si>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</si>
  <si>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</si>
  <si>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</si>
  <si>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</si>
  <si>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</si>
  <si>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</si>
  <si>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</si>
  <si>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</si>
  <si>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</si>
  <si>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</si>
  <si>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</si>
  <si>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</si>
  <si>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</si>
  <si>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</si>
  <si>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</si>
  <si>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</si>
  <si>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</si>
  <si>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</si>
  <si>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</si>
  <si>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</si>
  <si>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</si>
  <si>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</si>
  <si>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</si>
  <si>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</si>
  <si>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</si>
  <si>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</si>
  <si>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</si>
  <si>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</si>
  <si>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</si>
  <si>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</si>
  <si>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</si>
  <si>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</si>
  <si>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</si>
  <si>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</si>
  <si>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</si>
  <si>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</si>
  <si>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</si>
  <si>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</si>
  <si>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</si>
  <si>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</si>
  <si>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</si>
  <si>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</si>
  <si>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</si>
  <si>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</si>
  <si>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</si>
  <si>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</si>
  <si>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</si>
  <si>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</si>
  <si>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</si>
  <si>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</si>
  <si>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</si>
  <si>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</si>
  <si>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</si>
  <si>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</si>
  <si>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</si>
  <si>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</si>
  <si>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</si>
  <si>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</si>
  <si>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</si>
  <si>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</si>
  <si>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</si>
  <si>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</si>
  <si>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</si>
  <si>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</si>
  <si>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</si>
  <si>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</si>
  <si>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</si>
  <si>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</si>
  <si>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</si>
  <si>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</si>
  <si>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</si>
  <si>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</si>
  <si>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</si>
  <si>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</si>
  <si>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</si>
  <si>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</si>
  <si>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</si>
  <si>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</si>
  <si>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</si>
  <si>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</si>
  <si>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</si>
  <si>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</si>
  <si>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</si>
  <si>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</si>
  <si>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</si>
  <si>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</si>
  <si>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</si>
  <si>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</si>
  <si>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</si>
  <si>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</si>
  <si>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</si>
  <si>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</si>
  <si>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</si>
  <si>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</si>
  <si>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</si>
  <si>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</si>
  <si>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</si>
  <si>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</si>
  <si>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</si>
  <si>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</si>
  <si>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</si>
  <si>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</si>
  <si>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</si>
  <si>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</si>
  <si>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</si>
  <si>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</si>
  <si>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</si>
  <si>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</si>
  <si>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</si>
  <si>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</si>
  <si>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</si>
  <si>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</si>
  <si>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</si>
  <si>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</si>
  <si>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</si>
  <si>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</si>
  <si>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</si>
  <si>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</si>
  <si>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</si>
  <si>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</si>
  <si>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</si>
  <si>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</si>
  <si>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</si>
  <si>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</si>
  <si>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</si>
  <si>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</si>
  <si>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</si>
  <si>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</si>
  <si>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</si>
  <si>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</si>
  <si>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</si>
  <si>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</si>
  <si>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</si>
  <si>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</si>
  <si>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</si>
  <si>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</si>
  <si>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</si>
  <si>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</si>
  <si>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</si>
  <si>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</si>
  <si>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</si>
  <si>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</si>
  <si>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</si>
  <si>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</si>
  <si>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</si>
  <si>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</si>
  <si>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</si>
  <si>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</si>
  <si>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</si>
  <si>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</si>
  <si>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</si>
  <si>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</si>
  <si>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</si>
  <si>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</si>
  <si>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</si>
  <si>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</si>
  <si>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</si>
  <si>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</si>
  <si>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</si>
  <si>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</si>
  <si>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</si>
  <si>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</si>
  <si>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</si>
  <si>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</si>
  <si>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</si>
  <si>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</si>
  <si>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</si>
  <si>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</si>
  <si>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</si>
  <si>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</si>
  <si>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</si>
  <si>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</si>
  <si>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</si>
  <si>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</si>
  <si>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</si>
  <si>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</si>
  <si>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</si>
  <si>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</si>
  <si>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</si>
  <si>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</si>
  <si>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</si>
  <si>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</si>
  <si>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</si>
  <si>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</si>
  <si>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</si>
  <si>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</si>
  <si>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</si>
  <si>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</si>
  <si>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</si>
  <si>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</si>
  <si>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</si>
  <si>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</si>
  <si>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</si>
  <si>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</si>
  <si>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</si>
  <si>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</si>
  <si>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</si>
  <si>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</si>
  <si>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</si>
  <si>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</si>
  <si>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</si>
  <si>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</si>
  <si>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</si>
  <si>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</si>
  <si>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</si>
  <si>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</si>
  <si>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</si>
  <si>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</si>
  <si>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</si>
  <si>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</si>
  <si>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</si>
  <si>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</si>
  <si>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</si>
  <si>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</si>
  <si>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</si>
  <si>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</si>
  <si>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</si>
  <si>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</si>
  <si>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</si>
  <si>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</si>
  <si>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</si>
  <si>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</si>
  <si>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</si>
  <si>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</si>
  <si>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</si>
  <si>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</si>
  <si>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</si>
  <si>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</si>
  <si>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</si>
  <si>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</si>
  <si>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</si>
  <si>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</si>
  <si>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</si>
  <si>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</si>
  <si>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</si>
  <si>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</si>
  <si>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</si>
  <si>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</si>
  <si>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</si>
  <si>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</si>
  <si>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</si>
  <si>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</si>
  <si>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</si>
  <si>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</si>
  <si>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</si>
  <si>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</si>
  <si>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</si>
  <si>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</si>
  <si>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</si>
  <si>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</si>
  <si>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</si>
  <si>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</si>
  <si>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</si>
  <si>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</si>
  <si>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</si>
  <si>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</si>
  <si>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</si>
  <si>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</si>
  <si>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</si>
  <si>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</si>
  <si>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</si>
  <si>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</si>
  <si>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</si>
  <si>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</si>
  <si>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</si>
  <si>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</si>
  <si>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</si>
  <si>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</si>
  <si>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</si>
  <si>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</si>
  <si>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</si>
  <si>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</si>
  <si>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</si>
  <si>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</si>
  <si>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</si>
  <si>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</si>
  <si>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</si>
  <si>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</si>
  <si>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</si>
  <si>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</si>
  <si>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</si>
  <si>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</si>
  <si>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</si>
  <si>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</si>
  <si>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</si>
  <si>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</si>
  <si>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</si>
  <si>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</si>
  <si>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</si>
  <si>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</si>
  <si>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</si>
  <si>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</si>
  <si>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</si>
  <si>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</si>
  <si>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</si>
  <si>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</si>
  <si>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</si>
  <si>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</si>
  <si>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</si>
  <si>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</si>
  <si>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</si>
  <si>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</si>
  <si>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</si>
  <si>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</si>
  <si>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</si>
  <si>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</si>
  <si>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</si>
  <si>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</si>
  <si>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</si>
  <si>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</si>
  <si>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</si>
  <si>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</si>
  <si>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</si>
  <si>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</si>
  <si>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</si>
  <si>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</si>
  <si>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</si>
  <si>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</si>
  <si>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</si>
  <si>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</si>
  <si>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</si>
  <si>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</si>
  <si>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</si>
  <si>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</si>
  <si>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</si>
  <si>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</si>
  <si>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</si>
  <si>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</si>
  <si>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</si>
  <si>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</si>
  <si>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</si>
  <si>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</si>
  <si>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</si>
  <si>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</si>
  <si>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</si>
  <si>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</si>
  <si>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</si>
  <si>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</si>
  <si>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</si>
  <si>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</si>
  <si>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</si>
  <si>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</si>
  <si>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</si>
  <si>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</si>
  <si>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</si>
  <si>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</si>
  <si>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</si>
  <si>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</si>
  <si>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</si>
  <si>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</si>
  <si>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</si>
  <si>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</si>
  <si>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</si>
  <si>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</si>
  <si>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</si>
  <si>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</si>
  <si>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</si>
  <si>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</si>
  <si>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</si>
  <si>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</si>
  <si>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</si>
  <si>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</si>
  <si>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</si>
  <si>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</si>
  <si>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</si>
  <si>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</si>
  <si>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</si>
  <si>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</si>
  <si>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</si>
  <si>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</si>
  <si>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</si>
  <si>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</si>
  <si>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</si>
  <si>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</si>
  <si>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</si>
  <si>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</si>
  <si>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</si>
  <si>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</si>
  <si>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</si>
  <si>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</si>
  <si>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</si>
  <si>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</si>
  <si>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</si>
  <si>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</si>
  <si>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</si>
  <si>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</si>
  <si>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</si>
  <si>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</si>
  <si>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</si>
  <si>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</si>
  <si>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</si>
  <si>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</si>
  <si>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</si>
  <si>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</si>
  <si>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</si>
  <si>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</si>
  <si>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</si>
  <si>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</si>
  <si>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</si>
  <si>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</si>
  <si>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</si>
  <si>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</si>
  <si>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</si>
  <si>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</si>
  <si>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</si>
  <si>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</si>
  <si>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</si>
  <si>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</si>
  <si>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</si>
  <si>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</si>
  <si>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</si>
  <si>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</si>
  <si>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</si>
  <si>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</si>
  <si>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</si>
  <si>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</si>
  <si>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</si>
  <si>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</si>
  <si>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</si>
  <si>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</si>
  <si>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</si>
  <si>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</si>
  <si>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</si>
  <si>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</si>
  <si>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</si>
  <si>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</si>
  <si>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</si>
  <si>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</si>
  <si>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</si>
  <si>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</si>
  <si>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</si>
  <si>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</si>
  <si>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</si>
  <si>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</si>
  <si>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</si>
  <si>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</si>
  <si>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</si>
  <si>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</si>
  <si>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</si>
  <si>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</si>
  <si>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</si>
  <si>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</si>
  <si>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</si>
  <si>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</si>
  <si>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</si>
  <si>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</si>
  <si>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</si>
  <si>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</si>
  <si>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</si>
  <si>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</si>
  <si>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</si>
  <si>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</si>
  <si>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</si>
  <si>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</si>
  <si>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</si>
  <si>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</si>
  <si>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</si>
  <si>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</si>
  <si>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</si>
  <si>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</si>
  <si>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</si>
  <si>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</si>
  <si>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</si>
  <si>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</si>
  <si>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</si>
  <si>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</si>
  <si>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</si>
  <si>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</si>
  <si>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</si>
  <si>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</si>
  <si>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</si>
  <si>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</si>
  <si>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</si>
  <si>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</si>
  <si>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</si>
  <si>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</si>
  <si>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</si>
  <si>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</si>
  <si>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</si>
  <si>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</si>
  <si>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</si>
  <si>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</si>
  <si>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</si>
  <si>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</si>
  <si>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</si>
  <si>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</si>
  <si>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</si>
  <si>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</si>
  <si>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</si>
  <si>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</si>
  <si>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</si>
  <si>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</si>
  <si>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</si>
  <si>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</si>
  <si>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</si>
  <si>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</si>
  <si>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</si>
  <si>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</si>
  <si>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</si>
  <si>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</si>
  <si>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</si>
  <si>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</si>
  <si>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</si>
  <si>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</si>
  <si>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</si>
  <si>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</si>
  <si>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</si>
  <si>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</si>
  <si>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</si>
  <si>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</si>
  <si>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</si>
  <si>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</si>
  <si>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</si>
  <si>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</si>
  <si>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</si>
  <si>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</si>
  <si>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</si>
  <si>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</si>
  <si>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</si>
  <si>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</si>
  <si>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</si>
  <si>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</si>
  <si>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</si>
  <si>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</si>
  <si>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</si>
  <si>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</si>
  <si>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</si>
  <si>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</si>
  <si>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</si>
  <si>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</si>
  <si>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</si>
  <si>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</si>
  <si>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</si>
  <si>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</si>
  <si>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</si>
  <si>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</si>
  <si>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</si>
  <si>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</si>
  <si>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</si>
  <si>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</si>
  <si>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</si>
  <si>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</si>
  <si>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</si>
  <si>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</si>
  <si>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</si>
  <si>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</si>
  <si>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</si>
  <si>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</si>
  <si>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</si>
  <si>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</si>
  <si>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</si>
  <si>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</si>
  <si>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</si>
  <si>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</si>
  <si>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</si>
  <si>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</si>
  <si>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</si>
  <si>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</si>
  <si>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</si>
  <si>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</si>
  <si>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</si>
  <si>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</si>
  <si>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</si>
  <si>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</si>
  <si>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</si>
  <si>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</si>
  <si>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</si>
  <si>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</si>
  <si>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</si>
  <si>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</si>
  <si>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</si>
  <si>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</si>
  <si>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</si>
  <si>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</si>
  <si>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</si>
  <si>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</si>
  <si>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</si>
  <si>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</si>
  <si>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</si>
  <si>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</si>
  <si>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</si>
  <si>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</si>
  <si>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</si>
  <si>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</si>
  <si>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</si>
  <si>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</si>
  <si>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</si>
  <si>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</si>
  <si>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</si>
  <si>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</si>
  <si>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</si>
  <si>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</si>
  <si>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</si>
  <si>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</si>
  <si>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</si>
  <si>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</si>
  <si>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</si>
  <si>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</si>
  <si>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</si>
  <si>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</si>
  <si>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</si>
  <si>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</si>
  <si>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</si>
  <si>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</si>
  <si>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</si>
  <si>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</si>
  <si>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</si>
  <si>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</si>
  <si>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</si>
  <si>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</si>
  <si>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</si>
  <si>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</si>
  <si>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</si>
  <si>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</si>
  <si>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</si>
  <si>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</si>
  <si>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</si>
  <si>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</si>
  <si>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</si>
  <si>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</si>
  <si>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</si>
  <si>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</si>
  <si>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</si>
  <si>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</si>
  <si>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</si>
  <si>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</si>
  <si>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</si>
  <si>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</si>
  <si>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</si>
  <si>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</si>
  <si>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</si>
  <si>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</si>
  <si>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</si>
  <si>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</si>
  <si>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</si>
  <si>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</si>
  <si>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</si>
  <si>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</si>
  <si>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</si>
  <si>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</si>
  <si>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</si>
  <si>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</si>
  <si>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</si>
  <si>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</si>
  <si>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</si>
  <si>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</si>
  <si>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</si>
  <si>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</si>
  <si>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</si>
  <si>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</si>
  <si>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</si>
  <si>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</si>
  <si>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</si>
  <si>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</si>
  <si>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</si>
  <si>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</si>
  <si>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</si>
  <si>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</si>
  <si>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</si>
  <si>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</si>
  <si>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</si>
  <si>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</si>
  <si>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</si>
  <si>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</si>
  <si>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</si>
  <si>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</si>
  <si>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</si>
  <si>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</si>
  <si>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</si>
  <si>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</si>
  <si>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</si>
  <si>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</si>
  <si>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</si>
  <si>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</si>
  <si>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</si>
  <si>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</si>
  <si>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</si>
  <si>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</si>
  <si>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</si>
  <si>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</si>
  <si>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</si>
  <si>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</si>
  <si>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</si>
  <si>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</si>
  <si>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</si>
  <si>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</si>
  <si>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</si>
  <si>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</si>
  <si>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</si>
  <si>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</si>
  <si>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</si>
  <si>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</si>
  <si>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</si>
  <si>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</si>
  <si>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</si>
  <si>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</si>
  <si>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</si>
  <si>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</si>
  <si>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</si>
  <si>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</si>
  <si>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</si>
  <si>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</si>
  <si>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</si>
  <si>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</si>
  <si>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</si>
  <si>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</si>
  <si>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</si>
  <si>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</si>
  <si>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</si>
  <si>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</si>
  <si>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</si>
  <si>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</si>
  <si>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</si>
  <si>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</si>
  <si>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</si>
  <si>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</si>
  <si>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</si>
  <si>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</si>
  <si>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</si>
  <si>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</si>
  <si>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</si>
  <si>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</si>
  <si>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</si>
  <si>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</si>
  <si>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</si>
  <si>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</si>
  <si>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</si>
  <si>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</si>
  <si>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</si>
  <si>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</si>
  <si>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</si>
  <si>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</si>
  <si>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</si>
  <si>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</si>
  <si>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</si>
  <si>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</si>
  <si>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</si>
  <si>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</si>
  <si>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</si>
  <si>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</si>
  <si>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</si>
  <si>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</si>
  <si>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</si>
  <si>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</si>
  <si>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</si>
  <si>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</si>
  <si>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</si>
  <si>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</si>
  <si>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</si>
  <si>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</si>
  <si>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</si>
  <si>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</si>
  <si>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</si>
  <si>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</si>
  <si>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</si>
  <si>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</si>
  <si>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</si>
  <si>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</si>
  <si>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</si>
  <si>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</si>
  <si>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</si>
  <si>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</si>
  <si>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</si>
  <si>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</si>
  <si>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</si>
  <si>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</si>
  <si>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</si>
  <si>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</si>
  <si>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</si>
  <si>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</si>
  <si>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</si>
  <si>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</si>
  <si>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</si>
  <si>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</si>
  <si>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</si>
  <si>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</si>
  <si>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</si>
  <si>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</si>
  <si>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</si>
  <si>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</si>
  <si>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</si>
  <si>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</si>
  <si>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</si>
  <si>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</si>
  <si>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</si>
  <si>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</si>
  <si>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</si>
  <si>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</si>
  <si>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</si>
  <si>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</si>
  <si>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</si>
  <si>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</si>
  <si>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</si>
  <si>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</si>
  <si>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</si>
  <si>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</si>
  <si>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</si>
  <si>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</si>
  <si>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</si>
  <si>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</si>
  <si>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</si>
  <si>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</si>
  <si>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</si>
  <si>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</si>
  <si>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</si>
  <si>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</si>
  <si>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</si>
  <si>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</si>
  <si>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</si>
  <si>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</si>
  <si>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</si>
  <si>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</si>
  <si>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</si>
  <si>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</si>
  <si>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</si>
  <si>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</si>
  <si>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</si>
  <si>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</si>
  <si>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</si>
  <si>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</si>
  <si>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</si>
  <si>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</si>
  <si>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</si>
  <si>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</si>
  <si>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</si>
  <si>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</si>
  <si>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</si>
  <si>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</si>
  <si>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</si>
  <si>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</si>
  <si>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</si>
  <si>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</si>
  <si>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</si>
  <si>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</si>
  <si>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</si>
  <si>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</si>
  <si>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</si>
  <si>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</si>
  <si>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</si>
  <si>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</si>
  <si>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</si>
  <si>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</si>
  <si>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</si>
  <si>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</si>
  <si>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</si>
  <si>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</si>
  <si>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</si>
  <si>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</si>
  <si>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</si>
  <si>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</si>
  <si>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</si>
  <si>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</si>
  <si>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</si>
  <si>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</si>
  <si>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</si>
  <si>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</si>
  <si>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</si>
  <si>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</si>
  <si>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</si>
  <si>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</si>
  <si>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</si>
  <si>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</si>
  <si>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</si>
  <si>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</si>
  <si>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</si>
  <si>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</si>
  <si>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</si>
  <si>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</si>
  <si>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</si>
  <si>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</si>
  <si>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</si>
  <si>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</si>
  <si>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</si>
  <si>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</si>
  <si>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</si>
  <si>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</si>
  <si>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</si>
  <si>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</si>
  <si>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</si>
  <si>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</si>
  <si>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</si>
  <si>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</si>
  <si>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</si>
  <si>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</si>
  <si>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</si>
  <si>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</si>
  <si>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</si>
  <si>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</si>
  <si>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</si>
  <si>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</si>
  <si>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</si>
  <si>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</si>
  <si>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</si>
  <si>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</si>
  <si>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</si>
  <si>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</si>
  <si>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</si>
  <si>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</si>
  <si>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</si>
  <si>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</si>
  <si>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</si>
  <si>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</si>
  <si>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</si>
  <si>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</si>
  <si>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</si>
  <si>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</si>
  <si>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</si>
  <si>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</si>
  <si>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</si>
  <si>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</si>
  <si>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</si>
  <si>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</si>
  <si>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</si>
  <si>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</si>
  <si>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</si>
  <si>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</si>
  <si>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</si>
  <si>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</si>
  <si>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</si>
  <si>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</si>
  <si>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</si>
  <si>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</si>
  <si>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</si>
  <si>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</si>
  <si>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</si>
  <si>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</si>
  <si>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</si>
  <si>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</si>
  <si>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</si>
  <si>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</si>
  <si>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</si>
  <si>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</si>
  <si>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</si>
  <si>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</si>
  <si>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</si>
  <si>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</si>
  <si>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</si>
  <si>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</si>
  <si>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</si>
  <si>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</si>
  <si>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</si>
  <si>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</si>
  <si>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</si>
  <si>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</si>
  <si>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</si>
  <si>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</si>
  <si>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</si>
  <si>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</si>
  <si>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</si>
  <si>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</si>
  <si>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</si>
  <si>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</si>
  <si>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</si>
  <si>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</si>
  <si>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</si>
  <si>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</si>
  <si>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</si>
  <si>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</si>
  <si>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</si>
  <si>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</si>
  <si>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</si>
  <si>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</si>
  <si>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</si>
  <si>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</si>
  <si>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</si>
  <si>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</si>
  <si>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</si>
  <si>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</si>
  <si>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</si>
  <si>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</si>
  <si>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</si>
  <si>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</si>
  <si>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</si>
  <si>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</si>
  <si>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</si>
  <si>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</si>
  <si>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</si>
  <si>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</si>
  <si>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</si>
  <si>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</si>
  <si>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</si>
  <si>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</si>
  <si>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</si>
  <si>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</si>
  <si>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</si>
  <si>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</si>
  <si>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</si>
  <si>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</si>
  <si>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</si>
  <si>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</si>
  <si>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</si>
  <si>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</si>
  <si>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</si>
  <si>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</si>
  <si>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</si>
  <si>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</si>
  <si>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</si>
  <si>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</si>
  <si>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</si>
  <si>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</si>
  <si>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</si>
  <si>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</si>
  <si>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</si>
  <si>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</si>
  <si>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</si>
  <si>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</si>
  <si>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</si>
  <si>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</si>
  <si>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</si>
  <si>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</si>
  <si>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</si>
  <si>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</si>
  <si>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</si>
  <si>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</si>
  <si>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</si>
  <si>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</si>
  <si>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</si>
  <si>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</si>
  <si>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</si>
  <si>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</si>
  <si>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</si>
  <si>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</si>
  <si>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</si>
  <si>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</si>
  <si>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</si>
  <si>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</si>
  <si>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</si>
  <si>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</si>
  <si>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</si>
  <si>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</si>
  <si>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</si>
  <si>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</si>
  <si>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</si>
  <si>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</si>
  <si>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</si>
  <si>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</si>
  <si>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</si>
  <si>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</si>
  <si>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</si>
  <si>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</si>
  <si>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</si>
  <si>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</si>
  <si>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</si>
  <si>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</si>
  <si>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</si>
  <si>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</si>
  <si>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</si>
  <si>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</si>
  <si>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</si>
  <si>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</si>
  <si>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</si>
  <si>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</si>
  <si>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</si>
  <si>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</si>
  <si>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</si>
  <si>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</si>
  <si>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</si>
  <si>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</si>
  <si>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</si>
  <si>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</si>
  <si>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</si>
  <si>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</si>
  <si>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</si>
  <si>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</si>
  <si>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</si>
  <si>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</si>
  <si>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</si>
  <si>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</si>
  <si>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</si>
  <si>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</si>
  <si>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</si>
  <si>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</si>
  <si>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</si>
  <si>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</si>
  <si>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</si>
  <si>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</si>
  <si>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</si>
  <si>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</si>
  <si>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</si>
  <si>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</si>
  <si>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</si>
  <si>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</si>
  <si>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</si>
  <si>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</si>
  <si>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</si>
  <si>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</si>
  <si>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</si>
  <si>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</si>
  <si>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</si>
  <si>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</si>
  <si>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</si>
  <si>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</si>
  <si>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</si>
  <si>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</si>
  <si>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</si>
  <si>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</si>
  <si>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</si>
  <si>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</si>
  <si>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</si>
  <si>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</si>
  <si>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</si>
  <si>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</si>
  <si>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</si>
  <si>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</si>
  <si>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</si>
  <si>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</si>
  <si>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</si>
  <si>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</si>
  <si>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</si>
  <si>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</si>
  <si>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</si>
  <si>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</si>
  <si>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</si>
  <si>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</si>
  <si>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</si>
  <si>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</si>
  <si>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</si>
  <si>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</si>
  <si>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</si>
  <si>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</si>
  <si>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</si>
  <si>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</si>
  <si>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</si>
  <si>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</si>
  <si>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</si>
  <si>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</si>
  <si>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</si>
  <si>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</si>
  <si>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</si>
  <si>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</si>
  <si>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</si>
  <si>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</si>
  <si>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</si>
  <si>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</si>
  <si>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</si>
  <si>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</si>
  <si>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</si>
  <si>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</si>
  <si>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</si>
  <si>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</si>
  <si>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</si>
  <si>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</si>
  <si>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</si>
  <si>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</si>
  <si>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</si>
  <si>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</si>
  <si>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</si>
  <si>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</si>
  <si>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</si>
  <si>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</si>
  <si>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</si>
  <si>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</si>
  <si>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</si>
  <si>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</si>
  <si>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</si>
  <si>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</si>
  <si>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</si>
  <si>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</si>
  <si>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</si>
  <si>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</si>
  <si>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</si>
  <si>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</si>
  <si>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</si>
  <si>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</si>
  <si>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</si>
  <si>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</si>
  <si>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</si>
  <si>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</si>
  <si>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</si>
  <si>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</si>
  <si>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</si>
  <si>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</si>
  <si>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</si>
  <si>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</si>
  <si>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</si>
  <si>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</si>
  <si>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</si>
  <si>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</si>
  <si>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</si>
  <si>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</si>
  <si>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</si>
  <si>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</si>
  <si>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</si>
  <si>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</si>
  <si>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</si>
  <si>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</si>
  <si>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</si>
  <si>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</si>
  <si>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</si>
  <si>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</si>
  <si>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</si>
  <si>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</si>
  <si>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</si>
  <si>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</si>
  <si>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</si>
  <si>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</si>
  <si>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</si>
  <si>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</si>
  <si>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</si>
  <si>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</si>
  <si>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</si>
  <si>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</si>
  <si>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</si>
  <si>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</si>
  <si>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</si>
  <si>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</si>
  <si>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</si>
  <si>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</si>
  <si>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</si>
  <si>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</si>
  <si>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</si>
  <si>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</si>
  <si>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</si>
  <si>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</si>
  <si>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</si>
  <si>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</si>
  <si>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</si>
  <si>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</si>
  <si>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</si>
  <si>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</si>
  <si>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</si>
  <si>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</si>
  <si>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</si>
  <si>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</si>
  <si>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</si>
  <si>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</si>
  <si>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</si>
  <si>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</si>
  <si>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</si>
  <si>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</si>
  <si>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</si>
  <si>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</si>
  <si>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</si>
  <si>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</si>
  <si>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</si>
  <si>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</si>
  <si>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</si>
  <si>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</si>
  <si>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</si>
  <si>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</si>
  <si>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</si>
  <si>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</si>
  <si>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</si>
  <si>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</si>
  <si>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</si>
  <si>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</si>
  <si>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</si>
  <si>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</si>
  <si>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</si>
  <si>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</si>
  <si>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</si>
  <si>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</si>
  <si>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</si>
  <si>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</si>
  <si>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</si>
  <si>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</si>
  <si>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</si>
  <si>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</si>
  <si>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</si>
  <si>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</si>
  <si>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</si>
  <si>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</si>
  <si>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</si>
  <si>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</si>
  <si>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</si>
  <si>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</si>
  <si>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</si>
  <si>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</si>
  <si>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</si>
  <si>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</si>
  <si>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</si>
  <si>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</si>
  <si>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</si>
  <si>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</si>
  <si>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</si>
  <si>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</si>
  <si>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</si>
  <si>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</si>
  <si>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</si>
  <si>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</si>
  <si>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</si>
  <si>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</si>
  <si>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</si>
  <si>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</si>
  <si>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</si>
  <si>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</si>
  <si>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</si>
  <si>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</si>
  <si>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</si>
  <si>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</si>
  <si>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</si>
  <si>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</si>
  <si>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</si>
  <si>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</si>
  <si>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</si>
  <si>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</si>
  <si>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</si>
  <si>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</si>
  <si>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</si>
  <si>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</si>
  <si>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</si>
  <si>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</si>
  <si>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</si>
  <si>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</si>
  <si>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</si>
  <si>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</si>
  <si>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</si>
  <si>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</si>
  <si>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</si>
  <si>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</si>
  <si>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</si>
  <si>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</si>
  <si>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</si>
  <si>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</si>
  <si>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</si>
  <si>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</si>
  <si>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</si>
  <si>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</si>
  <si>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</si>
  <si>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</si>
  <si>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</si>
  <si>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</si>
  <si>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</si>
  <si>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</si>
  <si>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</si>
  <si>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</si>
  <si>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</si>
  <si>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</si>
  <si>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</si>
  <si>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</si>
  <si>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</si>
  <si>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</si>
  <si>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</si>
  <si>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</si>
  <si>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</si>
  <si>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</si>
  <si>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</si>
  <si>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</si>
  <si>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</si>
  <si>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</si>
  <si>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</si>
  <si>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</si>
  <si>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</si>
  <si>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</si>
  <si>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</si>
  <si>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</si>
  <si>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</si>
  <si>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</si>
  <si>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</si>
  <si>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</si>
  <si>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</si>
  <si>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</si>
  <si>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</si>
  <si>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</si>
  <si>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</si>
  <si>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</si>
  <si>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</si>
  <si>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</si>
  <si>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</si>
  <si>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</si>
  <si>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</si>
  <si>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</si>
  <si>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</si>
  <si>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</si>
  <si>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</si>
  <si>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</si>
  <si>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</si>
  <si>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</si>
  <si>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</si>
  <si>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</si>
  <si>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</si>
  <si>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</si>
  <si>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</si>
  <si>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</si>
  <si>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</si>
  <si>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</si>
  <si>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</si>
  <si>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</si>
  <si>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</si>
  <si>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</si>
  <si>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</si>
  <si>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</si>
  <si>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</si>
  <si>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</si>
  <si>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</si>
  <si>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</si>
  <si>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</si>
  <si>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</si>
  <si>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</si>
  <si>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</si>
  <si>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</si>
  <si>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</si>
  <si>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</si>
  <si>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</si>
  <si>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</si>
  <si>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</si>
  <si>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</si>
  <si>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</si>
  <si>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</si>
  <si>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</si>
  <si>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</si>
  <si>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</si>
  <si>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</si>
  <si>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</si>
  <si>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</si>
  <si>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</si>
  <si>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</si>
  <si>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</si>
  <si>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</si>
  <si>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</si>
  <si>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</si>
  <si>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</si>
  <si>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</si>
  <si>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</si>
  <si>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</si>
  <si>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</si>
  <si>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</si>
  <si>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</si>
  <si>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</si>
  <si>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</si>
  <si>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</si>
  <si>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</si>
  <si>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</si>
  <si>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</si>
  <si>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</si>
  <si>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</si>
  <si>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</si>
  <si>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</si>
  <si>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</si>
  <si>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</si>
  <si>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</si>
  <si>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</si>
  <si>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</si>
  <si>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</si>
  <si>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</si>
  <si>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</si>
  <si>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</si>
  <si>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</si>
  <si>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</si>
  <si>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</si>
  <si>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</si>
  <si>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</si>
  <si>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</si>
  <si>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</si>
  <si>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</si>
  <si>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</si>
  <si>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</si>
  <si>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</si>
  <si>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</si>
  <si>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</si>
  <si>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</si>
  <si>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</si>
  <si>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</si>
  <si>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</si>
  <si>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</si>
  <si>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</si>
  <si>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</si>
  <si>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</si>
  <si>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</si>
  <si>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</si>
  <si>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</si>
  <si>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</si>
  <si>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</si>
  <si>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</si>
  <si>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</si>
  <si>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</si>
  <si>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</si>
  <si>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</si>
  <si>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</si>
  <si>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</si>
  <si>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</si>
  <si>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</si>
  <si>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</si>
  <si>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</si>
  <si>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</si>
  <si>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</si>
  <si>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</si>
  <si>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</si>
  <si>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</si>
  <si>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</si>
  <si>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</si>
  <si>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</si>
  <si>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</si>
  <si>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</si>
  <si>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</si>
  <si>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</si>
  <si>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</si>
  <si>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</si>
  <si>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</si>
  <si>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</si>
  <si>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</si>
  <si>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</si>
  <si>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</si>
  <si>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</si>
  <si>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</si>
  <si>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</si>
  <si>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</si>
  <si>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</si>
  <si>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</si>
  <si>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</si>
  <si>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</si>
  <si>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</si>
  <si>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</si>
  <si>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</si>
  <si>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</si>
  <si>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</si>
  <si>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</si>
  <si>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</si>
  <si>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</si>
  <si>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</si>
  <si>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</si>
  <si>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</si>
  <si>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</si>
  <si>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</si>
  <si>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</si>
  <si>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</si>
  <si>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</si>
  <si>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</si>
  <si>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</si>
  <si>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</si>
  <si>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</si>
  <si>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</si>
  <si>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</si>
  <si>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</si>
  <si>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</si>
  <si>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</si>
  <si>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</si>
  <si>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</si>
  <si>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</si>
  <si>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</si>
  <si>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</si>
  <si>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</si>
  <si>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</si>
  <si>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</si>
  <si>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</si>
  <si>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</si>
  <si>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</si>
  <si>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</si>
  <si>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</si>
  <si>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</si>
  <si>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</si>
  <si>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</si>
  <si>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</si>
  <si>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</si>
  <si>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</si>
  <si>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</si>
  <si>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</si>
  <si>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</si>
  <si>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</si>
  <si>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</si>
  <si>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</si>
  <si>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</si>
  <si>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</si>
  <si>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</si>
  <si>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</si>
  <si>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</si>
  <si>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</si>
  <si>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</si>
  <si>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</si>
  <si>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</si>
  <si>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</si>
  <si>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</si>
  <si>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</si>
  <si>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</si>
  <si>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</si>
  <si>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</si>
  <si>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</si>
  <si>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</si>
  <si>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</si>
  <si>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</si>
  <si>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</si>
  <si>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</si>
  <si>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</si>
  <si>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</si>
  <si>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</si>
  <si>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</si>
  <si>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</si>
  <si>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</si>
  <si>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</si>
  <si>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</si>
  <si>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</si>
  <si>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</si>
  <si>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</si>
  <si>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</si>
  <si>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</si>
  <si>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</si>
  <si>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</si>
  <si>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</si>
  <si>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</si>
  <si>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</si>
  <si>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</si>
  <si>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</si>
  <si>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</si>
  <si>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</si>
  <si>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</si>
  <si>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</si>
  <si>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</si>
  <si>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</si>
  <si>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</si>
  <si>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</si>
  <si>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</si>
  <si>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</si>
  <si>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</si>
  <si>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</si>
  <si>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</si>
  <si>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</si>
  <si>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</si>
  <si>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</si>
  <si>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</si>
  <si>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</si>
  <si>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</si>
  <si>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</si>
  <si>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</si>
  <si>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</si>
  <si>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</si>
  <si>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</si>
  <si>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</si>
  <si>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</si>
  <si>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</si>
  <si>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</si>
  <si>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</si>
  <si>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</si>
  <si>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</si>
  <si>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</si>
  <si>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</si>
  <si>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</si>
  <si>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</si>
  <si>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</si>
  <si>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</si>
  <si>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</si>
  <si>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</si>
  <si>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</si>
  <si>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</si>
  <si>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</si>
  <si>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</si>
  <si>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</si>
  <si>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</si>
  <si>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</si>
  <si>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</si>
  <si>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</si>
  <si>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</si>
  <si>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</si>
  <si>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</si>
  <si>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</si>
  <si>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</si>
  <si>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</si>
  <si>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</si>
  <si>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</si>
  <si>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</si>
  <si>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</si>
  <si>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</si>
  <si>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</si>
  <si>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</si>
  <si>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</si>
  <si>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</si>
  <si>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</si>
  <si>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</si>
  <si>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</si>
  <si>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</si>
  <si>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</si>
  <si>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</si>
  <si>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</si>
  <si>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</si>
  <si>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</si>
  <si>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</si>
  <si>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</si>
  <si>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</si>
  <si>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</si>
  <si>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</si>
  <si>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</si>
  <si>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</si>
  <si>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</si>
  <si>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</si>
  <si>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</si>
  <si>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</si>
  <si>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</si>
  <si>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</si>
  <si>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</si>
  <si>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</si>
  <si>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</si>
  <si>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</si>
  <si>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</si>
  <si>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</si>
  <si>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</si>
  <si>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</si>
  <si>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</si>
  <si>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</si>
  <si>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</si>
  <si>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</si>
  <si>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</si>
  <si>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</si>
  <si>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</si>
  <si>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</si>
  <si>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</si>
  <si>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</si>
  <si>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</si>
  <si>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</si>
  <si>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</si>
  <si>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</si>
  <si>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</si>
  <si>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</si>
  <si>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</si>
  <si>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</si>
  <si>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</si>
  <si>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</si>
  <si>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</si>
  <si>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</si>
  <si>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</si>
  <si>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</si>
  <si>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</si>
  <si>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</si>
  <si>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</si>
  <si>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</si>
  <si>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</si>
  <si>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</si>
  <si>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</si>
  <si>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</si>
  <si>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</si>
  <si>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</si>
  <si>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</si>
  <si>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</si>
  <si>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</si>
  <si>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</si>
  <si>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</si>
  <si>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</si>
  <si>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</si>
  <si>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</si>
  <si>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</si>
  <si>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</si>
  <si>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</si>
  <si>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</si>
  <si>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</si>
  <si>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</si>
  <si>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</si>
  <si>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</si>
  <si>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</si>
  <si>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</si>
  <si>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</si>
  <si>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</si>
  <si>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</si>
  <si>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</si>
  <si>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</si>
  <si>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</si>
  <si>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</si>
  <si>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</si>
  <si>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</si>
  <si>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</si>
  <si>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</si>
  <si>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</si>
  <si>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</si>
  <si>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</si>
  <si>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</si>
  <si>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</si>
  <si>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</si>
  <si>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</si>
  <si>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</si>
  <si>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</si>
  <si>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</si>
  <si>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</si>
  <si>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</si>
  <si>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</si>
  <si>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</si>
  <si>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</si>
  <si>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</si>
  <si>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</si>
  <si>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</si>
  <si>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</si>
  <si>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</si>
  <si>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</si>
  <si>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</si>
  <si>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</si>
  <si>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</si>
  <si>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</si>
  <si>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</si>
  <si>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</si>
  <si>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</si>
  <si>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</si>
  <si>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</si>
  <si>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</si>
  <si>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</si>
  <si>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</si>
  <si>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</si>
  <si>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</si>
  <si>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</si>
  <si>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</si>
  <si>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</si>
  <si>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</si>
  <si>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</si>
  <si>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</si>
  <si>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</si>
  <si>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</si>
  <si>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</si>
  <si>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</si>
  <si>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</si>
  <si>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</si>
  <si>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</si>
  <si>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</si>
  <si>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</si>
  <si>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</si>
  <si>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</si>
  <si>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</si>
  <si>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</si>
  <si>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</si>
  <si>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</si>
  <si>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</si>
  <si>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</si>
  <si>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</si>
  <si>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</si>
  <si>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</si>
  <si>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</si>
  <si>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</si>
  <si>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</si>
  <si>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</si>
  <si>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</si>
  <si>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</si>
  <si>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</si>
  <si>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</si>
  <si>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</si>
  <si>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</si>
  <si>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</si>
  <si>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</si>
  <si>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</si>
  <si>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</si>
  <si>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</si>
  <si>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</si>
  <si>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</si>
  <si>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</si>
  <si>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</si>
  <si>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</si>
  <si>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</si>
  <si>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</si>
  <si>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</si>
  <si>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</si>
  <si>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</si>
  <si>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</si>
  <si>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</si>
  <si>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</si>
  <si>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</si>
  <si>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</si>
  <si>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</si>
  <si>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</si>
  <si>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</si>
  <si>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</si>
  <si>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</si>
  <si>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</si>
  <si>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</si>
  <si>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</si>
  <si>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</si>
  <si>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</si>
  <si>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</si>
  <si>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</si>
  <si>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</si>
  <si>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</si>
  <si>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</si>
  <si>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</si>
  <si>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</si>
  <si>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</si>
  <si>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</si>
  <si>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</si>
  <si>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</si>
  <si>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</si>
  <si>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</si>
  <si>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</si>
  <si>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</si>
  <si>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</si>
  <si>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</si>
  <si>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</si>
  <si>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</si>
  <si>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</si>
  <si>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</si>
  <si>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</si>
  <si>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</si>
  <si>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</si>
  <si>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</si>
  <si>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</si>
  <si>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</si>
  <si>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</si>
  <si>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</si>
  <si>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</si>
  <si>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</si>
  <si>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</si>
  <si>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</si>
  <si>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</si>
  <si>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</si>
  <si>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</si>
  <si>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</si>
  <si>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</si>
  <si>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</si>
  <si>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</si>
  <si>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</si>
  <si>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</si>
  <si>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</si>
  <si>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</si>
  <si>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</si>
  <si>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</si>
  <si>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</si>
  <si>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</si>
  <si>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</si>
  <si>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</si>
  <si>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</si>
  <si>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</si>
  <si>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</si>
  <si>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</si>
  <si>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</si>
  <si>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</si>
  <si>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</si>
  <si>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</si>
  <si>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</si>
  <si>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</si>
  <si>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</si>
  <si>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</si>
  <si>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</si>
  <si>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</si>
  <si>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</si>
  <si>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</si>
  <si>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</si>
  <si>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</si>
  <si>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</si>
  <si>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</si>
  <si>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</si>
  <si>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</si>
  <si>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</si>
  <si>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</si>
  <si>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</si>
  <si>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</si>
  <si>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</si>
  <si>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</si>
  <si>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</si>
  <si>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</si>
  <si>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</si>
  <si>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</si>
  <si>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</si>
  <si>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</si>
  <si>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</si>
  <si>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</si>
  <si>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</si>
  <si>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</si>
  <si>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</si>
  <si>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</si>
  <si>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</si>
  <si>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</si>
  <si>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</si>
  <si>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</si>
  <si>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</si>
  <si>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</si>
  <si>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</si>
  <si>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</si>
  <si>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</si>
  <si>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</si>
  <si>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</si>
  <si>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</si>
  <si>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</si>
  <si>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</si>
  <si>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</si>
  <si>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</si>
  <si>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</si>
  <si>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</si>
  <si>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</si>
  <si>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</si>
  <si>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</si>
  <si>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</si>
  <si>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</si>
  <si>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</si>
  <si>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</si>
  <si>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</si>
  <si>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</si>
  <si>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</si>
  <si>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</si>
  <si>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</si>
  <si>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</si>
  <si>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</si>
  <si>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</si>
  <si>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</si>
  <si>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</si>
  <si>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</si>
  <si>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</si>
  <si>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</si>
  <si>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</si>
  <si>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</si>
  <si>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</si>
  <si>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</si>
  <si>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</si>
  <si>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</si>
  <si>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</si>
  <si>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</si>
  <si>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</si>
  <si>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</si>
  <si>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</si>
  <si>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</si>
  <si>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</si>
  <si>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</si>
  <si>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</si>
  <si>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</si>
  <si>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</si>
  <si>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</si>
  <si>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</si>
  <si>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</si>
  <si>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</si>
  <si>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</si>
  <si>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</si>
  <si>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</si>
  <si>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</si>
  <si>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</si>
  <si>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</si>
  <si>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</si>
  <si>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</si>
  <si>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</si>
  <si>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</si>
  <si>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</si>
  <si>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</si>
  <si>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</si>
  <si>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</si>
  <si>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</si>
  <si>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</si>
  <si>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</si>
  <si>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</si>
  <si>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</si>
  <si>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</si>
  <si>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</si>
  <si>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</si>
  <si>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</si>
  <si>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</si>
  <si>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</si>
  <si>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</si>
  <si>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</si>
  <si>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</si>
  <si>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</si>
  <si>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</si>
  <si>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</si>
  <si>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</si>
  <si>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</si>
  <si>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</si>
  <si>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</si>
  <si>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</si>
  <si>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</si>
  <si>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</si>
  <si>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</si>
  <si>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</si>
  <si>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</si>
  <si>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</si>
  <si>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</si>
  <si>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</si>
  <si>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</si>
  <si>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</si>
  <si>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</si>
  <si>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</si>
  <si>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</si>
  <si>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</si>
  <si>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</si>
  <si>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</si>
  <si>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</si>
  <si>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</si>
  <si>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</si>
  <si>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</si>
  <si>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</si>
  <si>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</si>
  <si>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</si>
  <si>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</si>
  <si>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</si>
  <si>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</si>
  <si>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</si>
  <si>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</si>
  <si>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</si>
  <si>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</si>
  <si>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</si>
  <si>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</si>
  <si>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</si>
  <si>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</si>
  <si>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</si>
  <si>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</si>
  <si>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</si>
  <si>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</si>
  <si>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</si>
  <si>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</si>
  <si>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</si>
  <si>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</si>
  <si>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</si>
  <si>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</si>
  <si>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</si>
  <si>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</si>
  <si>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</si>
  <si>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</si>
  <si>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</si>
  <si>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</si>
  <si>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</si>
  <si>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</si>
  <si>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</si>
  <si>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</si>
  <si>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</si>
  <si>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</si>
  <si>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</si>
  <si>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</si>
  <si>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</si>
  <si>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</si>
  <si>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</si>
  <si>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</si>
  <si>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</si>
  <si>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</si>
  <si>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</si>
  <si>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</si>
  <si>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</si>
  <si>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</si>
  <si>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</si>
  <si>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</si>
  <si>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</si>
  <si>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</si>
  <si>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</si>
  <si>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</si>
  <si>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</si>
  <si>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</si>
  <si>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</si>
  <si>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</si>
  <si>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</si>
  <si>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</si>
  <si>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</si>
  <si>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</si>
  <si>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</si>
  <si>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</si>
  <si>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</si>
  <si>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</si>
  <si>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</si>
  <si>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</si>
  <si>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</si>
  <si>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</si>
  <si>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</si>
  <si>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</si>
  <si>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</si>
  <si>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</si>
  <si>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</si>
  <si>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</si>
  <si>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</si>
  <si>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</si>
  <si>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</si>
  <si>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</si>
  <si>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</si>
  <si>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</si>
  <si>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</si>
  <si>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</si>
  <si>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</si>
  <si>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</si>
  <si>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</si>
  <si>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</si>
  <si>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</si>
  <si>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</si>
  <si>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</si>
  <si>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</si>
  <si>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</si>
  <si>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</si>
  <si>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</si>
  <si>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</si>
  <si>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</si>
  <si>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</si>
  <si>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</si>
  <si>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</si>
  <si>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</si>
  <si>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</si>
  <si>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</si>
  <si>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</si>
  <si>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</si>
  <si>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</si>
  <si>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</si>
  <si>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</si>
  <si>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</si>
  <si>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</si>
  <si>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</si>
  <si>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</si>
  <si>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</si>
  <si>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</si>
  <si>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</si>
  <si>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</si>
  <si>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</si>
  <si>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</si>
  <si>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</si>
  <si>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</si>
  <si>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</si>
  <si>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</si>
  <si>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</si>
  <si>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</si>
  <si>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</si>
  <si>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</si>
  <si>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</si>
  <si>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</si>
  <si>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</si>
  <si>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</si>
  <si>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</si>
  <si>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</si>
  <si>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</si>
  <si>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</si>
  <si>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</si>
  <si>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</si>
  <si>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</si>
  <si>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</si>
  <si>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</si>
  <si>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</si>
  <si>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</si>
  <si>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</si>
  <si>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</si>
  <si>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</si>
  <si>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</si>
  <si>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</si>
  <si>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</si>
  <si>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</si>
  <si>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</si>
  <si>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</si>
  <si>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</si>
  <si>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</si>
  <si>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</si>
  <si>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</si>
  <si>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</si>
  <si>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</si>
  <si>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</si>
  <si>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</si>
  <si>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</si>
  <si>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</si>
  <si>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</si>
  <si>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</si>
  <si>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</si>
  <si>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</si>
  <si>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</si>
  <si>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</si>
  <si>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</si>
  <si>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</si>
  <si>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</si>
  <si>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</si>
  <si>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</si>
  <si>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</si>
  <si>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</si>
  <si>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</si>
  <si>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</si>
  <si>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</si>
  <si>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</si>
  <si>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</si>
  <si>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</si>
  <si>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</si>
  <si>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</si>
  <si>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</si>
  <si>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</si>
  <si>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</si>
  <si>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</si>
  <si>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</si>
  <si>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</si>
  <si>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</si>
  <si>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</si>
  <si>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</si>
  <si>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</si>
  <si>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</si>
  <si>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</si>
  <si>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</si>
  <si>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</si>
  <si>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</si>
  <si>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</si>
  <si>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</si>
  <si>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</si>
  <si>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</si>
  <si>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</si>
  <si>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</si>
  <si>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</si>
  <si>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</si>
  <si>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</si>
  <si>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</si>
  <si>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</si>
  <si>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</si>
  <si>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</si>
  <si>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</si>
  <si>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</si>
  <si>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</si>
  <si>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</si>
  <si>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</si>
  <si>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</si>
  <si>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</si>
  <si>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</si>
  <si>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</si>
  <si>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</si>
  <si>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</si>
  <si>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</si>
  <si>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</si>
  <si>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</si>
  <si>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</si>
  <si>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</si>
  <si>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</si>
  <si>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</si>
  <si>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</si>
  <si>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</si>
  <si>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</si>
  <si>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</si>
  <si>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</si>
  <si>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</si>
  <si>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</si>
  <si>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</si>
  <si>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</si>
  <si>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</si>
  <si>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</si>
  <si>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</si>
  <si>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</si>
  <si>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</si>
  <si>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</si>
  <si>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</si>
  <si>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</si>
  <si>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</si>
  <si>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</si>
  <si>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</si>
  <si>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</si>
  <si>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</si>
  <si>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</si>
  <si>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</si>
  <si>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</si>
  <si>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</si>
  <si>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</si>
  <si>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</si>
  <si>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</si>
  <si>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</si>
  <si>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</si>
  <si>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</si>
  <si>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</si>
  <si>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</si>
  <si>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</si>
  <si>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</si>
  <si>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</si>
  <si>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</si>
  <si>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</si>
  <si>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</si>
  <si>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</si>
  <si>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</si>
  <si>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</si>
  <si>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</si>
  <si>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</si>
  <si>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</si>
  <si>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</si>
  <si>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</si>
  <si>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</si>
  <si>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</si>
  <si>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</si>
  <si>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</si>
  <si>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</si>
  <si>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</si>
  <si>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</si>
  <si>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</si>
  <si>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</si>
  <si>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</si>
  <si>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</si>
  <si>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</si>
  <si>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</si>
  <si>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</si>
  <si>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</si>
  <si>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</si>
  <si>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</si>
  <si>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</si>
  <si>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</si>
  <si>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</si>
  <si>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</si>
  <si>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</si>
  <si>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</si>
  <si>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</si>
  <si>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</si>
  <si>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</si>
  <si>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</si>
  <si>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</si>
  <si>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</si>
  <si>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</si>
  <si>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</si>
  <si>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</si>
  <si>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</si>
  <si>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</si>
  <si>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</si>
  <si>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</si>
  <si>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</si>
  <si>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</si>
  <si>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</si>
  <si>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</si>
  <si>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</si>
  <si>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</si>
  <si>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</si>
  <si>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</si>
  <si>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</si>
  <si>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</si>
  <si>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</si>
  <si>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</si>
  <si>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</si>
  <si>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</si>
  <si>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</si>
  <si>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</si>
  <si>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</si>
  <si>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</si>
  <si>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</si>
  <si>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</si>
  <si>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</si>
  <si>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</si>
  <si>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</si>
  <si>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</si>
  <si>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</si>
  <si>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</si>
  <si>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</si>
  <si>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</si>
  <si>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</si>
  <si>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</si>
  <si>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</si>
  <si>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</si>
  <si>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</si>
  <si>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</si>
  <si>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</si>
  <si>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</si>
  <si>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</si>
  <si>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</si>
  <si>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</si>
  <si>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</si>
  <si>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</si>
  <si>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</si>
  <si>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</si>
  <si>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</si>
  <si>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</si>
  <si>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</si>
  <si>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</si>
  <si>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</si>
  <si>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</si>
  <si>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</si>
  <si>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</si>
  <si>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</si>
  <si>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</si>
  <si>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</si>
  <si>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</si>
  <si>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</si>
  <si>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</si>
  <si>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</si>
  <si>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</si>
  <si>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</si>
  <si>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</si>
  <si>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</si>
  <si>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</si>
  <si>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</si>
  <si>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</si>
  <si>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</si>
  <si>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</si>
  <si>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</si>
  <si>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</si>
  <si>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</si>
  <si>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</si>
  <si>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</si>
  <si>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</si>
  <si>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</si>
  <si>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</si>
  <si>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</si>
  <si>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</si>
  <si>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</si>
  <si>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</si>
  <si>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</si>
  <si>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</si>
  <si>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</si>
  <si>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</si>
  <si>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</si>
  <si>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</si>
  <si>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</si>
  <si>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</si>
  <si>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</si>
  <si>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</si>
  <si>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</si>
  <si>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</si>
  <si>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</si>
  <si>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</si>
  <si>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</si>
  <si>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</si>
  <si>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</si>
  <si>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</si>
  <si>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</si>
  <si>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</si>
  <si>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</si>
  <si>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</si>
  <si>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</si>
  <si>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</si>
  <si>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</si>
  <si>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</si>
  <si>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</si>
  <si>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</si>
  <si>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</si>
  <si>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</si>
  <si>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</si>
  <si>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</si>
  <si>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</si>
  <si>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</si>
  <si>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</si>
  <si>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</si>
  <si>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</si>
  <si>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</si>
  <si>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</si>
  <si>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</si>
  <si>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</si>
  <si>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</si>
  <si>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</si>
  <si>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</si>
  <si>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</si>
  <si>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</si>
  <si>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</si>
  <si>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</si>
  <si>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</si>
  <si>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</si>
  <si>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</si>
  <si>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</si>
  <si>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</si>
  <si>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</si>
  <si>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</si>
  <si>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</si>
  <si>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</si>
  <si>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</si>
  <si>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</si>
  <si>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</si>
  <si>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</si>
  <si>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</si>
  <si>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</si>
  <si>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</si>
  <si>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</si>
  <si>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</si>
  <si>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</si>
  <si>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</si>
  <si>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</si>
  <si>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</si>
  <si>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</si>
  <si>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</si>
  <si>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</si>
  <si>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</si>
  <si>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</si>
  <si>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</si>
  <si>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</si>
  <si>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</si>
  <si>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</si>
  <si>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</si>
  <si>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</si>
  <si>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</si>
  <si>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</si>
  <si>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</si>
  <si>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</si>
  <si>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</si>
  <si>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</si>
  <si>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</si>
  <si>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</si>
  <si>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</si>
  <si>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</si>
  <si>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</si>
  <si>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</si>
  <si>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</si>
  <si>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</si>
  <si>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</si>
  <si>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</si>
  <si>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</si>
  <si>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</si>
  <si>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</si>
  <si>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</si>
  <si>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</si>
  <si>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</si>
  <si>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</si>
  <si>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</si>
  <si>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</si>
  <si>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</si>
  <si>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</si>
  <si>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</si>
  <si>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</si>
  <si>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</si>
  <si>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</si>
  <si>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</si>
  <si>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</si>
  <si>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</si>
  <si>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</si>
  <si>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</si>
  <si>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</si>
  <si>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</si>
  <si>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</si>
  <si>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</si>
  <si>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</si>
  <si>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</si>
  <si>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</si>
  <si>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</si>
  <si>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</si>
  <si>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</si>
  <si>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</si>
  <si>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</si>
  <si>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</si>
  <si>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</si>
  <si>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</si>
  <si>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</si>
  <si>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</si>
  <si>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</si>
  <si>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</si>
  <si>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</si>
  <si>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</si>
  <si>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</si>
  <si>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</si>
  <si>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</si>
  <si>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</si>
  <si>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</si>
  <si>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</si>
  <si>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</si>
  <si>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</si>
  <si>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</si>
  <si>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</si>
  <si>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</si>
  <si>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</si>
  <si>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</si>
  <si>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</si>
  <si>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</si>
  <si>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</si>
  <si>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</si>
  <si>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</si>
  <si>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</si>
  <si>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</si>
  <si>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</si>
  <si>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</si>
  <si>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</si>
  <si>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</si>
  <si>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</si>
  <si>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</si>
  <si>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</si>
  <si>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</si>
  <si>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</si>
  <si>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</si>
  <si>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</si>
  <si>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</si>
  <si>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</si>
  <si>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</si>
  <si>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</si>
  <si>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</si>
  <si>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</si>
  <si>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</si>
  <si>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</si>
  <si>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</si>
  <si>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</si>
  <si>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</si>
  <si>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</si>
  <si>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</si>
  <si>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</si>
  <si>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</si>
  <si>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</si>
  <si>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</si>
  <si>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</si>
  <si>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</si>
  <si>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</si>
  <si>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</si>
  <si>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</si>
  <si>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</si>
  <si>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</si>
  <si>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</si>
  <si>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</si>
  <si>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</si>
  <si>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</si>
  <si>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</si>
  <si>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</si>
  <si>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</si>
  <si>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</si>
  <si>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</si>
  <si>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</si>
  <si>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</si>
  <si>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</si>
  <si>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</si>
  <si>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</si>
  <si>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</si>
  <si>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</si>
  <si>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</si>
  <si>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</si>
  <si>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</si>
  <si>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</si>
  <si>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</si>
  <si>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</si>
  <si>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</si>
  <si>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</si>
  <si>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</si>
  <si>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</si>
  <si>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</si>
  <si>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</si>
  <si>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</si>
  <si>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</si>
  <si>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</si>
  <si>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</si>
  <si>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</si>
  <si>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</si>
  <si>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</si>
  <si>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</si>
  <si>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</si>
  <si>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</si>
  <si>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</si>
  <si>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</si>
  <si>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</si>
  <si>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</si>
  <si>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</si>
  <si>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</si>
  <si>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</si>
  <si>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</si>
  <si>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</si>
  <si>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</si>
  <si>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</si>
  <si>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</si>
  <si>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</si>
  <si>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</si>
  <si>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</si>
  <si>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</si>
  <si>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</si>
  <si>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</si>
  <si>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</si>
  <si>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</si>
  <si>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</si>
  <si>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</si>
  <si>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</si>
  <si>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</si>
  <si>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</si>
  <si>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</si>
  <si>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</si>
  <si>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</si>
  <si>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</si>
  <si>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</si>
  <si>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</si>
  <si>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</si>
  <si>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</si>
  <si>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</si>
  <si>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</si>
  <si>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</si>
  <si>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</si>
  <si>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</si>
  <si>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</si>
  <si>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</si>
  <si>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</si>
  <si>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</si>
  <si>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</si>
  <si>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</si>
  <si>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</si>
  <si>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</si>
  <si>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</si>
  <si>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</si>
  <si>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</si>
  <si>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</si>
  <si>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</si>
  <si>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</si>
  <si>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</si>
  <si>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</si>
  <si>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</si>
  <si>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</si>
  <si>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</si>
  <si>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</si>
  <si>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</si>
  <si>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</si>
  <si>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</si>
  <si>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</si>
  <si>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</si>
  <si>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</si>
  <si>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</si>
  <si>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</si>
  <si>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</si>
  <si>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</si>
  <si>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</si>
  <si>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</si>
  <si>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</si>
  <si>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</si>
  <si>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</si>
  <si>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</si>
  <si>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</si>
  <si>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</si>
  <si>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</si>
  <si>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</si>
  <si>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</si>
  <si>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</si>
  <si>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</si>
  <si>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</si>
  <si>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</si>
  <si>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</si>
  <si>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</si>
  <si>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</si>
  <si>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</si>
  <si>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</si>
  <si>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</si>
  <si>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</si>
  <si>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</si>
  <si>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</si>
  <si>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</si>
  <si>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</si>
  <si>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</si>
  <si>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</si>
  <si>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</si>
  <si>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</si>
  <si>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</si>
  <si>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</si>
  <si>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</si>
  <si>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</si>
  <si>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</si>
  <si>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</si>
  <si>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</si>
  <si>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</si>
  <si>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</si>
  <si>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</si>
  <si>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</si>
  <si>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</si>
  <si>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</si>
  <si>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</si>
  <si>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</si>
  <si>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</si>
  <si>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</si>
  <si>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</si>
  <si>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</si>
  <si>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</si>
  <si>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</si>
  <si>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</si>
  <si>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</si>
  <si>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</si>
  <si>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</si>
  <si>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</si>
  <si>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</si>
  <si>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</si>
  <si>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</si>
  <si>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</si>
  <si>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</si>
  <si>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</si>
  <si>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</si>
  <si>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</si>
  <si>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</si>
  <si>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</si>
  <si>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</si>
  <si>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</si>
  <si>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</si>
  <si>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</si>
  <si>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</si>
  <si>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</si>
  <si>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</si>
  <si>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</si>
  <si>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</si>
  <si>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</si>
  <si>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</si>
  <si>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</si>
  <si>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</si>
  <si>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</si>
  <si>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</si>
  <si>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</si>
  <si>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</si>
  <si>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</si>
  <si>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</si>
  <si>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</si>
  <si>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</si>
  <si>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</si>
  <si>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</si>
  <si>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</si>
  <si>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</si>
  <si>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</si>
  <si>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</si>
  <si>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</si>
  <si>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</si>
  <si>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</si>
  <si>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</si>
  <si>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</si>
  <si>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</si>
  <si>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</si>
  <si>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</si>
  <si>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</si>
  <si>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</si>
  <si>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</si>
  <si>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</si>
  <si>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</si>
  <si>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</si>
  <si>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</si>
  <si>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</si>
  <si>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</si>
  <si>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</si>
  <si>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</si>
  <si>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</si>
  <si>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</si>
  <si>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</si>
  <si>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</si>
  <si>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</si>
  <si>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</si>
  <si>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</si>
  <si>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</si>
  <si>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</si>
  <si>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</si>
  <si>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</si>
  <si>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</si>
  <si>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</si>
  <si>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</si>
  <si>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</si>
  <si>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</si>
  <si>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</si>
  <si>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</si>
  <si>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</si>
  <si>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</si>
  <si>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</si>
  <si>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</si>
  <si>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</si>
  <si>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</si>
  <si>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</si>
  <si>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</si>
  <si>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</si>
  <si>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</si>
  <si>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</si>
  <si>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</si>
  <si>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</si>
  <si>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</si>
  <si>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</si>
  <si>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</si>
  <si>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</si>
  <si>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</si>
  <si>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</si>
  <si>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</si>
  <si>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</si>
  <si>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</si>
  <si>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</si>
  <si>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</si>
  <si>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</si>
  <si>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</si>
  <si>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</si>
  <si>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</si>
  <si>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</si>
  <si>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</si>
  <si>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</si>
  <si>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</si>
  <si>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</si>
  <si>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</si>
  <si>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</si>
  <si>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</si>
  <si>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</si>
  <si>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</si>
  <si>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</si>
  <si>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</si>
  <si>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</si>
  <si>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</si>
  <si>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</si>
  <si>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</si>
  <si>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</si>
  <si>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</si>
  <si>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</si>
  <si>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</si>
  <si>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</si>
  <si>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</si>
  <si>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</si>
  <si>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</si>
  <si>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</si>
  <si>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</si>
  <si>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</si>
  <si>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</si>
  <si>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</si>
  <si>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</si>
  <si>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</si>
  <si>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</si>
  <si>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</si>
  <si>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</si>
  <si>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</si>
  <si>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</si>
  <si>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</si>
  <si>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</si>
  <si>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</si>
  <si>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</si>
  <si>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</si>
  <si>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</si>
  <si>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</si>
  <si>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</si>
  <si>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</si>
  <si>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</si>
  <si>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</si>
  <si>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</si>
  <si>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</si>
  <si>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</si>
  <si>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</si>
  <si>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</si>
  <si>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</si>
  <si>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</si>
  <si>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</si>
  <si>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</si>
  <si>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</si>
  <si>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</si>
  <si>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</si>
  <si>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</si>
  <si>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</si>
  <si>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</si>
  <si>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</si>
  <si>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</si>
  <si>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</si>
  <si>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</si>
  <si>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</si>
  <si>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</si>
  <si>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</si>
  <si>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</si>
  <si>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</si>
  <si>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</si>
  <si>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</si>
  <si>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</si>
  <si>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</si>
  <si>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</si>
  <si>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</si>
  <si>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</si>
  <si>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</si>
  <si>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</si>
  <si>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</si>
  <si>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</si>
  <si>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</si>
  <si>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</si>
  <si>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</si>
  <si>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</si>
  <si>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</si>
  <si>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</si>
  <si>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</si>
  <si>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</si>
  <si>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</si>
  <si>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</si>
  <si>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</si>
  <si>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</si>
  <si>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</si>
  <si>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</si>
  <si>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</si>
  <si>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</si>
  <si>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</si>
  <si>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</si>
  <si>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</si>
  <si>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</si>
  <si>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</si>
  <si>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</si>
  <si>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</si>
  <si>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</si>
  <si>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</si>
  <si>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</si>
  <si>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</si>
  <si>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</si>
  <si>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</si>
  <si>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</si>
  <si>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</si>
  <si>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</si>
  <si>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</si>
  <si>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</si>
  <si>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</si>
  <si>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</si>
  <si>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</si>
  <si>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</si>
  <si>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</si>
  <si>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</si>
  <si>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</si>
  <si>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</si>
  <si>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</si>
  <si>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</si>
  <si>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</si>
  <si>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</si>
  <si>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</si>
  <si>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</si>
  <si>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</si>
  <si>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</si>
  <si>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</si>
  <si>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</si>
  <si>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</si>
  <si>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</si>
  <si>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</si>
  <si>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</si>
  <si>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</si>
  <si>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</si>
  <si>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</si>
  <si>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</si>
  <si>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</si>
  <si>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</si>
  <si>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</si>
  <si>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</si>
  <si>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</si>
  <si>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</si>
  <si>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</si>
  <si>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</si>
  <si>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</si>
  <si>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</si>
  <si>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</si>
  <si>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</si>
  <si>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</si>
  <si>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</si>
  <si>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</si>
  <si>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</si>
  <si>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</si>
  <si>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</si>
  <si>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</si>
  <si>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</si>
  <si>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</si>
  <si>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</si>
  <si>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</si>
  <si>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</si>
  <si>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</si>
  <si>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</si>
  <si>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</si>
  <si>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</si>
  <si>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</si>
  <si>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</si>
  <si>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</si>
  <si>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</si>
  <si>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</si>
  <si>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</si>
  <si>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</si>
  <si>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</si>
  <si>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</si>
  <si>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</si>
  <si>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</si>
  <si>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</si>
  <si>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</si>
  <si>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</si>
  <si>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</si>
  <si>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</si>
  <si>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</si>
  <si>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</si>
  <si>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</si>
  <si>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</si>
  <si>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</si>
  <si>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</si>
  <si>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</si>
  <si>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</si>
  <si>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</si>
  <si>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</si>
  <si>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</si>
  <si>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</si>
  <si>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</si>
  <si>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</si>
  <si>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</si>
  <si>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</si>
  <si>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</si>
  <si>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</si>
  <si>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</si>
  <si>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</si>
  <si>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</si>
  <si>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</si>
  <si>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</si>
  <si>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</si>
  <si>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</si>
  <si>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</si>
  <si>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</si>
  <si>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</si>
  <si>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</si>
  <si>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</si>
  <si>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</si>
  <si>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</si>
  <si>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</si>
  <si>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</si>
  <si>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</si>
  <si>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</si>
  <si>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</si>
  <si>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</si>
  <si>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</si>
  <si>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</si>
  <si>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</si>
  <si>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</si>
  <si>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</si>
  <si>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</si>
  <si>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</si>
  <si>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</si>
  <si>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</si>
  <si>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</si>
  <si>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</si>
  <si>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</si>
  <si>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</si>
  <si>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</si>
  <si>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</si>
  <si>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</si>
  <si>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</si>
  <si>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</si>
  <si>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</si>
  <si>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</si>
  <si>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</si>
  <si>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</si>
  <si>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</si>
  <si>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</si>
  <si>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</si>
  <si>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</si>
  <si>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</si>
  <si>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</si>
  <si>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</si>
  <si>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</si>
  <si>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</si>
  <si>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</si>
  <si>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</si>
  <si>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</si>
  <si>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</si>
  <si>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</si>
  <si>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</si>
  <si>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</si>
  <si>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</si>
  <si>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</si>
  <si>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</si>
  <si>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</si>
  <si>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</si>
  <si>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</si>
  <si>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</si>
  <si>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</si>
  <si>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</si>
  <si>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</si>
  <si>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</si>
  <si>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</si>
  <si>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</si>
  <si>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</si>
  <si>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</si>
  <si>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</si>
  <si>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</si>
  <si>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</si>
  <si>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</si>
  <si>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</si>
  <si>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</si>
  <si>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</si>
  <si>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</si>
  <si>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</si>
  <si>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</si>
  <si>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</si>
  <si>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</si>
  <si>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</si>
  <si>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</si>
  <si>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</si>
  <si>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</si>
  <si>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</si>
  <si>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</si>
  <si>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</si>
  <si>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</si>
  <si>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</si>
  <si>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</si>
  <si>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</si>
  <si>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</si>
  <si>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</si>
  <si>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</si>
  <si>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</si>
  <si>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</si>
  <si>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</si>
  <si>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</si>
  <si>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</si>
  <si>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</si>
  <si>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</si>
  <si>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</si>
  <si>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</si>
  <si>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</si>
  <si>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</si>
  <si>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</si>
  <si>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</si>
  <si>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</si>
  <si>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</si>
  <si>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</si>
  <si>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</si>
  <si>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</si>
  <si>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</si>
  <si>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</si>
  <si>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</si>
  <si>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</si>
  <si>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</si>
  <si>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</si>
  <si>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</si>
  <si>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</si>
  <si>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</si>
  <si>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</si>
  <si>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</si>
  <si>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</si>
  <si>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</si>
  <si>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</si>
  <si>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</si>
  <si>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</si>
  <si>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</si>
  <si>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</si>
  <si>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</si>
  <si>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</si>
  <si>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</si>
  <si>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</si>
  <si>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</si>
  <si>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</si>
  <si>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</si>
  <si>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</si>
  <si>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</si>
  <si>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</si>
  <si>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</si>
  <si>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</si>
  <si>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</si>
  <si>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</si>
  <si>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</si>
  <si>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</si>
  <si>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</si>
  <si>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</si>
  <si>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</si>
  <si>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</si>
  <si>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</si>
  <si>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</si>
  <si>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</si>
  <si>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</si>
  <si>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</si>
  <si>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</si>
  <si>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</si>
  <si>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</si>
  <si>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</si>
  <si>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</si>
  <si>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</si>
  <si>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</si>
  <si>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</si>
  <si>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</si>
  <si>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</si>
  <si>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</si>
  <si>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</si>
  <si>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</si>
  <si>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</si>
  <si>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</si>
  <si>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</si>
  <si>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</si>
  <si>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</si>
  <si>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</si>
  <si>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</si>
  <si>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</si>
  <si>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</si>
  <si>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</si>
  <si>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</si>
  <si>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</si>
  <si>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</si>
  <si>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</si>
  <si>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</si>
  <si>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</si>
  <si>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</si>
  <si>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</si>
  <si>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</si>
  <si>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</si>
  <si>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</si>
  <si>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</si>
  <si>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</si>
  <si>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</si>
  <si>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</si>
  <si>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</si>
  <si>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</si>
  <si>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</si>
  <si>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</si>
  <si>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</si>
  <si>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</si>
  <si>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</si>
  <si>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</si>
  <si>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</si>
  <si>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</si>
  <si>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</si>
  <si>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</si>
  <si>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</si>
  <si>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</si>
  <si>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</si>
  <si>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</si>
  <si>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</si>
  <si>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</si>
  <si>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</si>
  <si>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</si>
  <si>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</si>
  <si>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</si>
  <si>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</si>
  <si>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</si>
  <si>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</si>
  <si>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</si>
  <si>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</si>
  <si>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</si>
  <si>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</si>
  <si>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</si>
  <si>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</si>
  <si>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</si>
  <si>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</si>
  <si>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</si>
  <si>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</si>
  <si>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</si>
  <si>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</si>
  <si>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</si>
  <si>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</si>
  <si>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</si>
  <si>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</si>
  <si>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</si>
  <si>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</si>
  <si>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</si>
  <si>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</si>
  <si>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</si>
  <si>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</si>
  <si>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</si>
  <si>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</si>
  <si>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</si>
  <si>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</si>
  <si>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</si>
  <si>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</si>
  <si>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</si>
  <si>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</si>
  <si>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</si>
  <si>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</si>
  <si>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</si>
  <si>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</si>
  <si>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</si>
  <si>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</si>
  <si>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</si>
  <si>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</si>
  <si>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</si>
  <si>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</si>
  <si>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</si>
  <si>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</si>
  <si>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</si>
  <si>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</si>
  <si>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</si>
  <si>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</si>
  <si>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</si>
  <si>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</si>
  <si>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</si>
  <si>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</si>
  <si>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</si>
  <si>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</si>
  <si>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</si>
  <si>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</si>
  <si>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</si>
  <si>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</si>
  <si>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</si>
  <si>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</si>
  <si>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</si>
  <si>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</si>
  <si>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</si>
  <si>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</si>
  <si>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</si>
  <si>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</si>
  <si>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</si>
  <si>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</si>
  <si>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</si>
  <si>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</si>
  <si>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</si>
  <si>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</si>
  <si>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</si>
  <si>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</si>
  <si>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</si>
  <si>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</si>
  <si>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</si>
  <si>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</si>
  <si>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</si>
  <si>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</si>
  <si>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</si>
  <si>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</si>
  <si>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</si>
  <si>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</si>
  <si>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</si>
  <si>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</si>
  <si>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</si>
  <si>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</si>
  <si>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</si>
  <si>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</si>
  <si>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</si>
  <si>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</si>
  <si>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</si>
  <si>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</si>
  <si>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</si>
  <si>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</si>
  <si>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</si>
  <si>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</si>
  <si>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</si>
  <si>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</si>
  <si>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</si>
  <si>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</si>
  <si>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</si>
  <si>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</si>
  <si>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</si>
  <si>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</si>
  <si>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</si>
  <si>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</si>
  <si>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</si>
  <si>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</si>
  <si>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</si>
  <si>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</si>
  <si>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</si>
  <si>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</si>
  <si>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</si>
  <si>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</si>
  <si>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</si>
  <si>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</si>
  <si>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</si>
  <si>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</si>
  <si>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</si>
  <si>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</si>
  <si>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</si>
  <si>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</si>
  <si>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</si>
  <si>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</si>
  <si>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</si>
  <si>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</si>
  <si>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</si>
  <si>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</si>
  <si>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</si>
  <si>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</si>
  <si>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</si>
  <si>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</si>
  <si>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</si>
  <si>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</si>
  <si>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</si>
  <si>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</si>
  <si>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</si>
  <si>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</si>
  <si>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</si>
  <si>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</si>
  <si>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</si>
  <si>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</si>
  <si>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</si>
  <si>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</si>
  <si>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</si>
  <si>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</si>
  <si>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</si>
  <si>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</si>
  <si>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</si>
  <si>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</si>
  <si>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</si>
  <si>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</si>
  <si>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</si>
  <si>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</si>
  <si>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</si>
  <si>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</si>
  <si>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</si>
  <si>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</si>
  <si>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</si>
  <si>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</si>
  <si>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</si>
  <si>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</si>
  <si>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</si>
  <si>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</si>
  <si>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</si>
  <si>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</si>
  <si>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</si>
  <si>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</si>
  <si>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</si>
  <si>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</si>
  <si>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</si>
  <si>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</si>
  <si>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</si>
  <si>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</si>
  <si>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</si>
  <si>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</si>
  <si>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</si>
  <si>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</si>
  <si>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</si>
  <si>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</si>
  <si>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</si>
  <si>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</si>
  <si>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</si>
  <si>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</si>
  <si>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</si>
  <si>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</si>
  <si>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</si>
  <si>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</si>
  <si>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</si>
  <si>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</si>
  <si>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</si>
  <si>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</si>
  <si>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</si>
  <si>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</si>
  <si>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</si>
  <si>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</si>
  <si>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</si>
  <si>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</si>
  <si>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</si>
  <si>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</si>
  <si>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</si>
  <si>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</si>
  <si>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</si>
  <si>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</si>
  <si>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</si>
  <si>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</si>
  <si>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</si>
  <si>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</si>
  <si>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</si>
  <si>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</si>
  <si>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</si>
  <si>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</si>
  <si>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</si>
  <si>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</si>
  <si>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</si>
  <si>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</si>
  <si>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</si>
  <si>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</si>
  <si>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</si>
  <si>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</si>
  <si>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</si>
  <si>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</si>
  <si>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</si>
  <si>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</si>
  <si>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</si>
  <si>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</si>
  <si>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</si>
  <si>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</si>
  <si>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</si>
  <si>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</si>
  <si>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</si>
  <si>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</si>
  <si>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</si>
  <si>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</si>
  <si>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</si>
  <si>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</si>
  <si>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</si>
  <si>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</si>
  <si>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</si>
  <si>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</si>
  <si>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</si>
  <si>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</si>
  <si>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</si>
  <si>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</si>
  <si>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</si>
  <si>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</si>
  <si>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</si>
  <si>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</si>
  <si>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</si>
  <si>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</si>
  <si>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</si>
  <si>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</si>
  <si>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</si>
  <si>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</si>
  <si>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</si>
  <si>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</si>
  <si>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</si>
  <si>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</si>
  <si>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</si>
  <si>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</si>
  <si>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</si>
  <si>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</si>
  <si>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</si>
  <si>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</si>
  <si>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</si>
  <si>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</si>
  <si>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</si>
  <si>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</si>
  <si>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</si>
  <si>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</si>
  <si>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</si>
  <si>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</si>
  <si>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</si>
  <si>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</si>
  <si>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</si>
  <si>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</si>
  <si>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</si>
  <si>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</si>
  <si>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</si>
  <si>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</si>
  <si>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</si>
  <si>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</si>
  <si>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</si>
  <si>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</si>
  <si>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</si>
  <si>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</si>
  <si>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</si>
  <si>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</si>
  <si>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</si>
  <si>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</si>
  <si>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</si>
  <si>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</si>
  <si>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</si>
  <si>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</si>
  <si>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</si>
  <si>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</si>
  <si>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</si>
  <si>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</si>
  <si>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</si>
  <si>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</si>
  <si>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</si>
  <si>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</si>
  <si>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</si>
  <si>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</si>
  <si>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</si>
  <si>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</si>
  <si>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</si>
  <si>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</si>
  <si>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</si>
  <si>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</si>
  <si>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</si>
  <si>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</si>
  <si>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</si>
  <si>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</si>
  <si>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</si>
  <si>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</si>
  <si>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</si>
  <si>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</si>
  <si>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</si>
  <si>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</si>
  <si>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</si>
  <si>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</si>
  <si>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</si>
  <si>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</si>
  <si>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</si>
  <si>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</si>
  <si>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</si>
  <si>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</si>
  <si>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</si>
  <si>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</si>
  <si>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</si>
  <si>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</si>
  <si>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</si>
  <si>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</si>
  <si>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</si>
  <si>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</si>
  <si>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</si>
  <si>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</si>
  <si>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</si>
  <si>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</si>
  <si>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</si>
  <si>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</si>
  <si>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</si>
  <si>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</si>
  <si>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</si>
  <si>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</si>
  <si>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</si>
  <si>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</si>
  <si>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</si>
  <si>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</si>
  <si>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</si>
  <si>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</si>
  <si>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</si>
  <si>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</si>
  <si>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</si>
  <si>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</si>
  <si>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</si>
  <si>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</si>
  <si>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</si>
  <si>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</si>
  <si>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</si>
  <si>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</si>
  <si>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</si>
  <si>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</si>
  <si>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</si>
  <si>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</si>
  <si>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</si>
  <si>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</si>
  <si>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</si>
  <si>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</si>
  <si>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</si>
  <si>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</si>
  <si>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</si>
  <si>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</si>
  <si>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</si>
  <si>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</si>
  <si>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</si>
  <si>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</si>
  <si>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</si>
  <si>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</si>
  <si>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</si>
  <si>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</si>
  <si>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</si>
  <si>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</si>
  <si>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</si>
  <si>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</si>
  <si>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</si>
  <si>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</si>
  <si>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</si>
  <si>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</si>
  <si>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</si>
  <si>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</si>
  <si>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</si>
  <si>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</si>
  <si>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</si>
  <si>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</si>
  <si>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</si>
  <si>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</si>
  <si>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</si>
  <si>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</si>
  <si>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</si>
  <si>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</si>
  <si>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</si>
  <si>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</si>
  <si>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</si>
  <si>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</si>
  <si>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</si>
  <si>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</si>
  <si>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</si>
  <si>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</si>
  <si>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</si>
  <si>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</si>
  <si>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</si>
  <si>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</si>
  <si>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</si>
  <si>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</si>
  <si>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</si>
  <si>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</si>
  <si>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</si>
  <si>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</si>
  <si>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</si>
  <si>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</si>
  <si>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</si>
  <si>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</si>
  <si>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</si>
  <si>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</si>
  <si>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</si>
  <si>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</si>
  <si>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</si>
  <si>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</si>
  <si>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</si>
  <si>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</si>
  <si>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</si>
  <si>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</si>
  <si>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</si>
  <si>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</si>
  <si>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</si>
  <si>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</si>
  <si>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</si>
  <si>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</si>
  <si>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</si>
  <si>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</si>
  <si>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</si>
  <si>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</si>
  <si>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</si>
  <si>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</si>
  <si>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</si>
  <si>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</si>
  <si>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</si>
  <si>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</si>
  <si>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</si>
  <si>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</si>
  <si>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</si>
  <si>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</si>
  <si>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</si>
  <si>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</si>
  <si>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</si>
  <si>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</si>
  <si>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</si>
  <si>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</si>
  <si>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</si>
  <si>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</si>
  <si>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</si>
  <si>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</si>
  <si>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</si>
  <si>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</si>
  <si>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</si>
  <si>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</si>
  <si>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</si>
  <si>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</si>
  <si>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</si>
  <si>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</si>
  <si>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</si>
  <si>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</si>
  <si>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</si>
  <si>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</si>
  <si>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</si>
  <si>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</si>
  <si>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</si>
  <si>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</si>
  <si>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</si>
  <si>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</si>
  <si>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</si>
  <si>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</si>
  <si>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</si>
  <si>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</si>
  <si>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</si>
  <si>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</si>
  <si>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</si>
  <si>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</si>
  <si>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</si>
  <si>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</si>
  <si>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</si>
  <si>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</si>
  <si>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</si>
  <si>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</si>
  <si>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</si>
  <si>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</si>
  <si>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</si>
  <si>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</si>
  <si>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</si>
  <si>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</si>
  <si>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</si>
  <si>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</si>
  <si>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</si>
  <si>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</si>
  <si>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</si>
  <si>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</si>
  <si>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</si>
  <si>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</si>
  <si>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</si>
  <si>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</si>
  <si>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</si>
  <si>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</si>
  <si>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</si>
  <si>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</si>
  <si>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</si>
  <si>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</si>
  <si>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</si>
  <si>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</si>
  <si>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</si>
  <si>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</si>
  <si>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</si>
  <si>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</si>
  <si>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</si>
  <si>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</si>
  <si>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</si>
  <si>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</si>
  <si>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</si>
  <si>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</si>
  <si>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</si>
  <si>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</si>
  <si>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</si>
  <si>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</si>
  <si>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</si>
  <si>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</si>
  <si>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</si>
  <si>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</si>
  <si>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</si>
  <si>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</si>
  <si>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</si>
  <si>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</si>
  <si>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</si>
  <si>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</si>
  <si>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</si>
  <si>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</si>
  <si>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</si>
  <si>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</si>
  <si>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</si>
  <si>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</si>
  <si>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</si>
  <si>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</si>
  <si>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</si>
  <si>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</si>
  <si>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</si>
  <si>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</si>
  <si>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</si>
  <si>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</si>
  <si>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</si>
  <si>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</si>
  <si>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</si>
  <si>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</si>
  <si>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</si>
  <si>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</si>
  <si>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</si>
  <si>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</si>
  <si>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</si>
  <si>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</si>
  <si>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</si>
  <si>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</si>
  <si>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</si>
  <si>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</si>
  <si>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</si>
  <si>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</si>
  <si>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</si>
  <si>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</si>
  <si>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</si>
  <si>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</si>
  <si>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</si>
  <si>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</si>
  <si>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</si>
  <si>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</si>
  <si>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</si>
  <si>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</si>
  <si>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</si>
  <si>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</si>
  <si>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</si>
  <si>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</si>
  <si>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</si>
  <si>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</si>
  <si>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</si>
  <si>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</si>
  <si>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</si>
  <si>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</si>
  <si>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</si>
  <si>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</si>
  <si>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</si>
  <si>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</si>
  <si>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</si>
  <si>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</si>
  <si>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</si>
  <si>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</si>
  <si>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</si>
  <si>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</si>
  <si>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</si>
  <si>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</si>
  <si>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</si>
  <si>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</si>
  <si>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</si>
  <si>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</si>
  <si>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</si>
  <si>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</si>
  <si>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</si>
  <si>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</si>
  <si>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</si>
  <si>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</si>
  <si>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</si>
  <si>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</si>
  <si>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</si>
  <si>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</si>
  <si>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</si>
  <si>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</si>
  <si>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</si>
  <si>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</si>
  <si>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</si>
  <si>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</si>
  <si>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</si>
  <si>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</si>
  <si>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</si>
  <si>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</si>
  <si>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</si>
  <si>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</si>
  <si>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</si>
  <si>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</si>
  <si>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</si>
  <si>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</si>
  <si>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</si>
  <si>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</si>
  <si>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</si>
  <si>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</si>
  <si>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</si>
  <si>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</si>
  <si>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</si>
  <si>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</si>
  <si>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</si>
  <si>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</si>
  <si>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</si>
  <si>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</si>
  <si>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</si>
  <si>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</si>
  <si>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</si>
  <si>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</si>
  <si>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</si>
  <si>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</si>
  <si>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</si>
  <si>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</si>
  <si>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</si>
  <si>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</si>
  <si>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</si>
  <si>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</si>
  <si>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</si>
  <si>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</si>
  <si>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</si>
  <si>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</si>
  <si>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</si>
  <si>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</si>
  <si>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</si>
  <si>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</si>
  <si>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</si>
  <si>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</si>
  <si>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</si>
  <si>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</si>
  <si>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</si>
  <si>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</si>
  <si>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</si>
  <si>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</si>
  <si>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</si>
  <si>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</si>
  <si>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</si>
  <si>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</si>
  <si>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</si>
  <si>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</si>
  <si>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</si>
  <si>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</si>
  <si>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</si>
  <si>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</si>
  <si>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</si>
  <si>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</si>
  <si>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</si>
  <si>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</si>
  <si>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</si>
  <si>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</si>
  <si>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</si>
  <si>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</si>
  <si>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</si>
  <si>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</si>
  <si>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</si>
  <si>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</si>
  <si>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</si>
  <si>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</si>
  <si>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</si>
  <si>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</si>
  <si>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</si>
  <si>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</si>
  <si>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</si>
  <si>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</si>
  <si>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</si>
  <si>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</si>
  <si>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</si>
  <si>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</si>
  <si>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</si>
  <si>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</si>
  <si>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</si>
  <si>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</si>
  <si>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</si>
  <si>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</si>
  <si>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</si>
  <si>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</si>
  <si>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</si>
  <si>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</si>
  <si>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</si>
  <si>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</si>
  <si>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</si>
  <si>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</si>
  <si>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</si>
  <si>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</si>
  <si>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</si>
  <si>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</si>
  <si>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</si>
  <si>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</si>
  <si>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</si>
  <si>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</si>
  <si>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</si>
  <si>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</si>
  <si>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</si>
  <si>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</si>
  <si>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</si>
  <si>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</si>
  <si>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</si>
  <si>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</si>
  <si>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</si>
  <si>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</si>
  <si>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</si>
  <si>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</si>
  <si>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</si>
  <si>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</si>
  <si>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</si>
  <si>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</si>
  <si>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</si>
  <si>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</si>
  <si>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</si>
  <si>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</si>
  <si>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</si>
  <si>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</si>
  <si>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</si>
  <si>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</si>
  <si>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</si>
  <si>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</si>
  <si>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</si>
  <si>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</si>
  <si>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</si>
  <si>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</si>
  <si>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</si>
  <si>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</si>
  <si>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</si>
  <si>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</si>
  <si>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</si>
  <si>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</si>
  <si>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</si>
  <si>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</si>
  <si>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</si>
  <si>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</si>
  <si>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</si>
  <si>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</si>
  <si>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</si>
  <si>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</si>
  <si>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</si>
  <si>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</si>
  <si>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</si>
  <si>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</si>
  <si>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</si>
  <si>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</si>
  <si>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</si>
  <si>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</si>
  <si>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</si>
  <si>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</si>
  <si>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</si>
  <si>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</si>
  <si>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</si>
  <si>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</si>
  <si>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</si>
  <si>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</si>
  <si>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</si>
  <si>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</si>
  <si>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</si>
  <si>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</si>
  <si>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</si>
  <si>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</si>
  <si>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</si>
  <si>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</si>
  <si>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</si>
  <si>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</si>
  <si>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</si>
  <si>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</si>
  <si>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</si>
  <si>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</si>
  <si>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</si>
  <si>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</si>
  <si>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</si>
  <si>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</si>
  <si>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</si>
  <si>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</si>
  <si>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</si>
  <si>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</si>
  <si>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</si>
  <si>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</si>
  <si>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</si>
  <si>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</si>
  <si>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</si>
  <si>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</si>
  <si>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</si>
  <si>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</si>
  <si>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</si>
  <si>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</si>
  <si>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</si>
  <si>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</si>
  <si>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</si>
  <si>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</si>
  <si>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</si>
  <si>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</si>
  <si>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</si>
  <si>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</si>
  <si>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</si>
  <si>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</si>
  <si>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</si>
  <si>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</si>
  <si>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</si>
  <si>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</si>
  <si>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</si>
  <si>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</si>
  <si>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</si>
  <si>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</si>
  <si>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</si>
  <si>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</si>
  <si>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</si>
  <si>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</si>
  <si>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</si>
  <si>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</si>
  <si>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</si>
  <si>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</si>
  <si>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</si>
  <si>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</si>
  <si>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</si>
  <si>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</si>
  <si>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</si>
  <si>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</si>
  <si>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</si>
  <si>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</si>
  <si>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</si>
  <si>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</si>
  <si>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</si>
  <si>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</si>
  <si>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</si>
  <si>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</si>
  <si>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</si>
  <si>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</si>
  <si>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</si>
  <si>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</si>
  <si>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</si>
  <si>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</si>
  <si>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</si>
  <si>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</si>
  <si>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</si>
  <si>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</si>
  <si>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</si>
  <si>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</si>
  <si>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</si>
  <si>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</si>
  <si>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</si>
  <si>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</si>
  <si>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</si>
  <si>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</si>
  <si>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</si>
  <si>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</si>
  <si>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</si>
  <si>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</si>
  <si>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</si>
  <si>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</si>
  <si>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</si>
  <si>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</si>
  <si>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</si>
  <si>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</si>
  <si>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</si>
  <si>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</si>
  <si>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</si>
  <si>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</si>
  <si>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</si>
  <si>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</si>
  <si>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</si>
  <si>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</si>
  <si>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</si>
  <si>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</si>
  <si>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</si>
  <si>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</si>
  <si>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</si>
  <si>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</si>
  <si>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</si>
  <si>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</si>
  <si>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</si>
  <si>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</si>
  <si>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</si>
  <si>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</si>
  <si>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</si>
  <si>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</si>
  <si>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</si>
  <si>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</si>
  <si>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</si>
  <si>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</si>
  <si>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</si>
  <si>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</si>
  <si>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</si>
  <si>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</si>
  <si>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</si>
  <si>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</si>
  <si>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</si>
  <si>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</si>
  <si>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</si>
  <si>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</si>
  <si>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</si>
  <si>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</si>
  <si>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</si>
  <si>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</si>
  <si>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</si>
  <si>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</si>
  <si>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</si>
  <si>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</si>
  <si>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</si>
  <si>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</si>
  <si>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</si>
  <si>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</si>
  <si>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</si>
  <si>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</si>
  <si>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</si>
  <si>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</si>
  <si>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</si>
  <si>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</si>
  <si>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</si>
  <si>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</si>
  <si>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</si>
  <si>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</si>
  <si>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</si>
  <si>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</si>
  <si>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</si>
  <si>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</si>
  <si>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</si>
  <si>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</si>
  <si>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</si>
  <si>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</si>
  <si>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</si>
  <si>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</si>
  <si>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</si>
  <si>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</si>
  <si>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</si>
  <si>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</si>
  <si>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</si>
  <si>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</si>
  <si>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</si>
  <si>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</si>
  <si>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</si>
  <si>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</si>
  <si>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</si>
  <si>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</si>
  <si>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</si>
  <si>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</si>
  <si>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</si>
  <si>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</si>
  <si>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</si>
  <si>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</si>
  <si>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</si>
  <si>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</si>
  <si>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</si>
  <si>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</si>
  <si>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</si>
  <si>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</si>
  <si>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</si>
  <si>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</si>
  <si>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</si>
  <si>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</si>
  <si>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</si>
  <si>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</si>
  <si>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</si>
  <si>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</si>
  <si>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</si>
  <si>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</si>
  <si>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</si>
  <si>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</si>
  <si>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</si>
  <si>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</si>
  <si>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</si>
  <si>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</si>
  <si>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</si>
  <si>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</si>
  <si>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</si>
  <si>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</si>
  <si>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</si>
  <si>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</si>
  <si>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</si>
  <si>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</si>
  <si>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</si>
  <si>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</si>
  <si>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</si>
  <si>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</si>
  <si>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</si>
  <si>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</si>
  <si>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</si>
  <si>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</si>
  <si>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</si>
  <si>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</si>
  <si>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</si>
  <si>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</si>
  <si>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</si>
  <si>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</si>
  <si>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</si>
  <si>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</si>
  <si>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</si>
  <si>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</si>
  <si>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</si>
  <si>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</si>
  <si>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</si>
  <si>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</si>
  <si>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</si>
  <si>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</si>
  <si>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</si>
  <si>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</si>
  <si>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</si>
  <si>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</si>
  <si>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</si>
  <si>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</si>
  <si>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</si>
  <si>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</si>
  <si>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</si>
  <si>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</si>
  <si>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</si>
  <si>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</si>
  <si>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</si>
  <si>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</si>
  <si>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</si>
  <si>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</si>
  <si>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</si>
  <si>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</si>
  <si>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</si>
  <si>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</si>
  <si>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</si>
  <si>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</si>
  <si>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</si>
  <si>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</si>
  <si>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</si>
  <si>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</si>
  <si>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</si>
  <si>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</si>
  <si>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</si>
  <si>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</si>
  <si>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</si>
  <si>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</si>
  <si>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</si>
  <si>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</si>
  <si>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</si>
  <si>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</si>
  <si>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</si>
  <si>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</si>
  <si>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</si>
  <si>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</si>
  <si>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</si>
  <si>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</si>
  <si>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</si>
  <si>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</si>
  <si>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</si>
  <si>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</si>
  <si>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</si>
  <si>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</si>
  <si>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</si>
  <si>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</si>
  <si>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</si>
  <si>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</si>
  <si>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</si>
  <si>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</si>
  <si>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</si>
  <si>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</si>
  <si>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</si>
  <si>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</si>
  <si>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</si>
  <si>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</si>
  <si>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</si>
  <si>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</si>
  <si>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</si>
  <si>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</si>
  <si>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</si>
  <si>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</si>
  <si>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</si>
  <si>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</si>
  <si>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</si>
  <si>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</si>
  <si>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</si>
  <si>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</si>
  <si>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</si>
  <si>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</si>
  <si>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</si>
  <si>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</si>
  <si>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</si>
  <si>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</si>
  <si>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</si>
  <si>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</si>
  <si>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</si>
  <si>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</si>
  <si>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</si>
  <si>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</si>
  <si>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</si>
  <si>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</si>
  <si>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</si>
  <si>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</si>
  <si>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</si>
  <si>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</si>
  <si>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</si>
  <si>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</si>
  <si>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</si>
  <si>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</si>
  <si>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</si>
  <si>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</si>
  <si>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</si>
  <si>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</si>
  <si>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</si>
  <si>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</si>
  <si>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</si>
  <si>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</si>
  <si>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</si>
  <si>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</si>
  <si>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</si>
  <si>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</si>
  <si>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</si>
  <si>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</si>
  <si>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</si>
  <si>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</si>
  <si>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</si>
  <si>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</si>
  <si>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</si>
  <si>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</si>
  <si>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</si>
  <si>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</si>
  <si>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</si>
  <si>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</si>
  <si>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</si>
  <si>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</si>
  <si>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</si>
  <si>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</si>
  <si>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</si>
  <si>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</si>
  <si>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</si>
  <si>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</si>
  <si>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</si>
  <si>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</si>
  <si>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</si>
  <si>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</si>
  <si>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</si>
  <si>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</si>
  <si>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</si>
  <si>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</si>
  <si>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</si>
  <si>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</si>
  <si>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</si>
  <si>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</si>
  <si>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</si>
  <si>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</si>
  <si>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</si>
  <si>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</si>
  <si>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</si>
  <si>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</si>
  <si>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</si>
  <si>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</si>
  <si>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</si>
  <si>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</si>
  <si>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</si>
  <si>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</si>
  <si>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</si>
  <si>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</si>
  <si>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</si>
  <si>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</si>
  <si>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</si>
  <si>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</si>
  <si>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</si>
  <si>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</si>
  <si>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</si>
  <si>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</si>
  <si>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</si>
  <si>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</si>
  <si>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</si>
  <si>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</si>
  <si>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</si>
  <si>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</si>
  <si>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</si>
  <si>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</si>
  <si>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</si>
  <si>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</si>
  <si>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</si>
  <si>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</si>
  <si>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</si>
  <si>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</si>
  <si>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</si>
  <si>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</si>
  <si>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</si>
  <si>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</si>
  <si>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</si>
  <si>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</si>
  <si>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</si>
  <si>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</si>
  <si>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</si>
  <si>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</si>
  <si>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</si>
  <si>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</si>
  <si>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</si>
  <si>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</si>
  <si>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</si>
  <si>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</si>
  <si>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</si>
  <si>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</si>
  <si>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</si>
  <si>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</si>
  <si>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</si>
  <si>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</si>
  <si>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</si>
  <si>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</si>
  <si>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</si>
  <si>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</si>
  <si>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</si>
  <si>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</si>
  <si>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</si>
  <si>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</si>
  <si>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</si>
  <si>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</si>
  <si>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</si>
  <si>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</si>
  <si>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</si>
  <si>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</si>
  <si>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</si>
  <si>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</si>
  <si>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</si>
  <si>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</si>
  <si>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</si>
  <si>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</si>
  <si>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</si>
  <si>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</si>
  <si>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</si>
  <si>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</si>
  <si>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</si>
  <si>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</si>
  <si>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</si>
  <si>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</si>
  <si>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</si>
  <si>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</si>
  <si>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</si>
  <si>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</si>
  <si>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</si>
  <si>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</si>
  <si>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</si>
  <si>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</si>
  <si>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</si>
  <si>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</si>
  <si>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</si>
  <si>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</si>
  <si>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</si>
  <si>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</si>
  <si>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</si>
  <si>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</si>
  <si>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</si>
  <si>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</si>
  <si>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</si>
  <si>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</si>
  <si>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</si>
  <si>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</si>
  <si>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</si>
  <si>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</si>
  <si>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</si>
  <si>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</si>
  <si>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</si>
  <si>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</si>
  <si>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</si>
  <si>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</si>
  <si>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</si>
  <si>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</si>
  <si>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</si>
  <si>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</si>
  <si>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</si>
  <si>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</si>
  <si>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</si>
  <si>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</si>
  <si>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</si>
  <si>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</si>
  <si>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</si>
  <si>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</si>
  <si>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</si>
  <si>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</si>
  <si>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</si>
  <si>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</si>
  <si>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</si>
  <si>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</si>
  <si>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</si>
  <si>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</si>
  <si>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</si>
  <si>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</si>
  <si>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</si>
  <si>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</si>
  <si>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</si>
  <si>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</si>
  <si>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</si>
  <si>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</si>
  <si>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</si>
  <si>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</si>
  <si>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</si>
  <si>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</si>
  <si>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</si>
  <si>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</si>
  <si>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</si>
  <si>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</si>
  <si>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</si>
  <si>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</si>
  <si>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</si>
  <si>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</si>
  <si>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</si>
  <si>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</si>
  <si>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</si>
  <si>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</si>
  <si>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</si>
  <si>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</si>
  <si>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</si>
  <si>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</si>
  <si>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</si>
  <si>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</si>
  <si>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</si>
  <si>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</si>
  <si>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</si>
  <si>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</si>
  <si>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</si>
  <si>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</si>
  <si>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</si>
  <si>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</si>
  <si>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</si>
  <si>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</si>
  <si>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</si>
  <si>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</si>
  <si>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</si>
  <si>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</si>
  <si>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</si>
  <si>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</si>
  <si>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</si>
  <si>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</si>
  <si>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</si>
  <si>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</si>
  <si>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</si>
  <si>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</si>
  <si>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</si>
  <si>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</si>
  <si>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</si>
  <si>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</si>
  <si>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</si>
  <si>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</si>
  <si>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</si>
  <si>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</si>
  <si>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</si>
  <si>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</si>
  <si>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</si>
  <si>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</si>
  <si>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</si>
  <si>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</si>
  <si>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</si>
  <si>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</si>
  <si>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</si>
  <si>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</si>
  <si>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</si>
  <si>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</si>
  <si>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</si>
  <si>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</si>
  <si>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</si>
  <si>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</si>
  <si>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</si>
  <si>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</si>
  <si>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</si>
  <si>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</si>
  <si>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</si>
  <si>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</si>
  <si>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</si>
  <si>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</si>
  <si>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</si>
  <si>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</si>
  <si>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</si>
  <si>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</si>
  <si>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</si>
  <si>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</si>
  <si>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</si>
  <si>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</si>
  <si>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</si>
  <si>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</si>
  <si>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</si>
  <si>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</si>
  <si>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</si>
  <si>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</si>
  <si>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</si>
  <si>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</si>
  <si>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</si>
  <si>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</si>
  <si>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</si>
  <si>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</si>
  <si>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</si>
  <si>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</si>
  <si>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</si>
  <si>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</si>
  <si>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</si>
  <si>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</si>
  <si>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</si>
  <si>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</si>
  <si>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</si>
  <si>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</si>
  <si>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</si>
  <si>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</si>
  <si>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</si>
  <si>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</si>
  <si>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</si>
  <si>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</si>
  <si>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</si>
  <si>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</si>
  <si>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</si>
  <si>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</si>
  <si>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</si>
  <si>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</si>
  <si>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</si>
  <si>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</si>
  <si>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</si>
  <si>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</si>
  <si>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</si>
  <si>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</si>
  <si>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</si>
  <si>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</si>
  <si>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</si>
  <si>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</si>
  <si>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</si>
  <si>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</si>
  <si>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</si>
  <si>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</si>
  <si>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</si>
  <si>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</si>
  <si>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</si>
  <si>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</si>
  <si>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</si>
  <si>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</si>
  <si>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</si>
  <si>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</si>
  <si>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</si>
  <si>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</si>
  <si>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</si>
  <si>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</si>
  <si>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</si>
  <si>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</si>
  <si>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</si>
  <si>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</si>
  <si>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</si>
  <si>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</si>
  <si>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</si>
  <si>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</si>
  <si>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</si>
  <si>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</si>
  <si>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</si>
  <si>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</si>
  <si>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</si>
  <si>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</si>
  <si>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</si>
  <si>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</si>
  <si>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</si>
  <si>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</si>
  <si>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</si>
  <si>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</si>
  <si>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</si>
  <si>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</si>
  <si>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</si>
  <si>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</si>
  <si>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</si>
  <si>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</si>
  <si>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</si>
  <si>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</si>
  <si>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</si>
  <si>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</si>
  <si>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</si>
  <si>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</si>
  <si>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</si>
  <si>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</si>
  <si>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</si>
  <si>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</si>
  <si>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</si>
  <si>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</si>
  <si>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</si>
  <si>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</si>
  <si>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</si>
  <si>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</si>
  <si>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</si>
  <si>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</si>
  <si>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</si>
  <si>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</si>
  <si>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</si>
  <si>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</si>
  <si>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</si>
  <si>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</si>
  <si>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</si>
  <si>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</si>
  <si>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</si>
  <si>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</si>
  <si>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</si>
  <si>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</si>
  <si>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</si>
  <si>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</si>
  <si>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</si>
  <si>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</si>
  <si>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</si>
  <si>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</si>
  <si>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</si>
  <si>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</si>
  <si>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</si>
  <si>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</si>
  <si>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</si>
  <si>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</si>
  <si>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</si>
  <si>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</si>
  <si>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</si>
  <si>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</si>
  <si>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</si>
  <si>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</si>
  <si>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</si>
  <si>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</si>
  <si>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</si>
  <si>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</si>
  <si>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</si>
  <si>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</si>
  <si>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</si>
  <si>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</si>
  <si>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</si>
  <si>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</si>
  <si>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</si>
  <si>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</si>
  <si>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</si>
  <si>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</si>
  <si>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</si>
  <si>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</si>
  <si>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</si>
  <si>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</si>
  <si>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</si>
  <si>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</si>
  <si>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</si>
  <si>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</si>
  <si>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</si>
  <si>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</si>
  <si>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</si>
  <si>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</si>
  <si>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</si>
  <si>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</si>
  <si>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</si>
  <si>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</si>
  <si>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</si>
  <si>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</si>
  <si>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</si>
  <si>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</si>
  <si>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</si>
  <si>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</si>
  <si>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</si>
  <si>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</si>
  <si>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</si>
  <si>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</si>
  <si>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</si>
  <si>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</si>
  <si>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</si>
  <si>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</si>
  <si>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</si>
  <si>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</si>
  <si>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</si>
  <si>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</si>
  <si>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</si>
  <si>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</si>
  <si>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</si>
  <si>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</si>
  <si>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</si>
  <si>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</si>
  <si>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</si>
  <si>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</si>
  <si>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</si>
  <si>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</si>
  <si>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</si>
  <si>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</si>
  <si>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</si>
  <si>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</si>
  <si>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</si>
  <si>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</si>
  <si>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</si>
  <si>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</si>
  <si>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</si>
  <si>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</si>
  <si>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</si>
  <si>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</si>
  <si>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</si>
  <si>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</si>
  <si>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</si>
  <si>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</si>
  <si>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</si>
  <si>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</si>
  <si>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</si>
  <si>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</si>
  <si>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</si>
  <si>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</si>
  <si>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</si>
  <si>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</si>
  <si>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</si>
  <si>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</si>
  <si>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</si>
  <si>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</si>
  <si>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</si>
  <si>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</si>
  <si>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</si>
  <si>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</si>
  <si>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</si>
  <si>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</si>
  <si>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</si>
  <si>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</si>
  <si>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</si>
  <si>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</si>
  <si>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</si>
  <si>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</si>
  <si>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</si>
  <si>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</si>
  <si>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</si>
  <si>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</si>
  <si>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</si>
  <si>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</si>
  <si>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</si>
  <si>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</si>
  <si>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</si>
  <si>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</si>
  <si>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</si>
  <si>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</si>
  <si>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</si>
  <si>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</si>
  <si>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</si>
  <si>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</si>
  <si>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</si>
  <si>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</si>
  <si>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</si>
  <si>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</si>
  <si>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</si>
  <si>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</si>
  <si>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</si>
  <si>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</si>
  <si>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</si>
  <si>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</si>
  <si>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</si>
  <si>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</si>
  <si>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</si>
  <si>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</si>
  <si>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</si>
  <si>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</si>
  <si>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</si>
  <si>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</si>
  <si>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</si>
  <si>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</si>
  <si>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</si>
  <si>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</si>
  <si>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</si>
  <si>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</si>
  <si>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</si>
  <si>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</si>
  <si>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</si>
  <si>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</si>
  <si>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</si>
  <si>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</si>
  <si>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</si>
  <si>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</si>
  <si>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</si>
  <si>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</si>
  <si>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</si>
  <si>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</si>
  <si>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</si>
  <si>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</si>
  <si>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</si>
  <si>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</si>
  <si>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</si>
  <si>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</si>
  <si>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</si>
  <si>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</si>
  <si>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</si>
  <si>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</si>
  <si>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</si>
  <si>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</si>
  <si>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</si>
  <si>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</si>
  <si>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</si>
  <si>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</si>
  <si>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</si>
  <si>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</si>
  <si>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</si>
  <si>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</si>
  <si>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</si>
  <si>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</si>
  <si>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</si>
  <si>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</si>
  <si>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</si>
  <si>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</si>
  <si>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</si>
  <si>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</si>
  <si>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</si>
  <si>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</si>
  <si>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</si>
  <si>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</si>
  <si>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</si>
  <si>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</si>
  <si>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</si>
  <si>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</si>
  <si>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</si>
  <si>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</si>
  <si>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</si>
  <si>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</si>
  <si>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</si>
  <si>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</si>
  <si>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</si>
  <si>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</si>
  <si>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</si>
  <si>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</si>
  <si>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</si>
  <si>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</si>
  <si>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</si>
  <si>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</si>
  <si>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</si>
  <si>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</si>
  <si>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</si>
  <si>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</si>
  <si>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</si>
  <si>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</si>
  <si>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</si>
  <si>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</si>
  <si>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</si>
  <si>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</si>
  <si>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</si>
  <si>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</si>
  <si>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</si>
  <si>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</si>
  <si>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</si>
  <si>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</si>
  <si>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</si>
  <si>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</si>
  <si>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</si>
  <si>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</si>
  <si>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</si>
  <si>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</si>
  <si>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</si>
  <si>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</si>
  <si>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</si>
  <si>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</si>
  <si>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</si>
  <si>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</si>
  <si>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</si>
  <si>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</si>
  <si>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</si>
  <si>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</si>
  <si>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</si>
  <si>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</si>
  <si>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</si>
  <si>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</si>
  <si>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</si>
  <si>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</si>
  <si>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</si>
  <si>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</si>
  <si>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</si>
  <si>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</si>
  <si>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</si>
  <si>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</si>
  <si>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</si>
  <si>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</si>
  <si>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</si>
  <si>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</si>
  <si>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</si>
  <si>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</si>
  <si>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</si>
  <si>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</si>
  <si>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</si>
  <si>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</si>
  <si>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</si>
  <si>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</si>
  <si>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</si>
  <si>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</si>
  <si>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</si>
  <si>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</si>
  <si>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</si>
  <si>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</si>
  <si>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</si>
  <si>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</si>
  <si>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</si>
  <si>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</si>
  <si>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</si>
  <si>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</si>
  <si>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</si>
  <si>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</si>
  <si>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</si>
  <si>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</si>
  <si>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</si>
  <si>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</si>
  <si>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</si>
  <si>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</si>
  <si>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</si>
  <si>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</si>
  <si>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</si>
  <si>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</si>
  <si>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</si>
  <si>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</si>
  <si>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</si>
  <si>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</si>
  <si>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</si>
  <si>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</si>
  <si>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</si>
  <si>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</si>
  <si>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</si>
  <si>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</si>
  <si>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</si>
  <si>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</si>
  <si>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</si>
  <si>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</si>
  <si>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</si>
  <si>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</si>
  <si>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</si>
  <si>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</si>
  <si>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</si>
  <si>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</si>
  <si>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</si>
  <si>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</si>
  <si>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</si>
  <si>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</si>
  <si>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</si>
  <si>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</si>
  <si>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</si>
  <si>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</si>
  <si>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</si>
  <si>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</si>
  <si>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</si>
  <si>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</si>
  <si>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</si>
  <si>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</si>
  <si>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</si>
  <si>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</si>
  <si>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</si>
  <si>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</si>
  <si>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</si>
  <si>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</si>
  <si>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</si>
  <si>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</si>
  <si>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</si>
  <si>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</si>
  <si>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</si>
  <si>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</si>
  <si>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</si>
  <si>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</si>
  <si>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</si>
  <si>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</si>
  <si>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</si>
  <si>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</si>
  <si>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</si>
  <si>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</si>
  <si>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</si>
  <si>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</si>
  <si>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</si>
  <si>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</si>
  <si>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</si>
  <si>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</si>
  <si>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</si>
  <si>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</si>
  <si>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</si>
  <si>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</si>
  <si>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</si>
  <si>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</si>
  <si>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</si>
  <si>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</si>
  <si>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</si>
  <si>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</si>
  <si>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</si>
  <si>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</si>
  <si>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</si>
  <si>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</si>
  <si>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</si>
  <si>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</si>
  <si>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</si>
  <si>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</si>
  <si>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</si>
  <si>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</si>
  <si>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</si>
  <si>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</si>
  <si>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</si>
  <si>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</si>
  <si>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</si>
  <si>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</si>
  <si>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</si>
  <si>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</si>
  <si>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</si>
  <si>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</si>
  <si>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</si>
  <si>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</si>
  <si>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</si>
  <si>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</si>
  <si>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</si>
  <si>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</si>
  <si>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</si>
  <si>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</si>
  <si>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</si>
  <si>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</si>
  <si>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</si>
  <si>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</si>
  <si>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</si>
  <si>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</si>
  <si>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</si>
  <si>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</si>
  <si>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</si>
  <si>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</si>
  <si>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</si>
  <si>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</si>
  <si>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</si>
  <si>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</si>
  <si>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</si>
  <si>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</si>
  <si>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</si>
  <si>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</si>
  <si>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</si>
  <si>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</si>
  <si>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</si>
  <si>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</si>
  <si>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</si>
  <si>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</si>
  <si>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</si>
  <si>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</si>
  <si>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</si>
  <si>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</si>
  <si>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</si>
  <si>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</si>
  <si>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</si>
  <si>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</si>
  <si>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</si>
  <si>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</si>
  <si>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</si>
  <si>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</si>
  <si>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</si>
  <si>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</si>
  <si>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</si>
  <si>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</si>
  <si>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</si>
  <si>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</si>
  <si>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</si>
  <si>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</si>
  <si>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</si>
  <si>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</si>
  <si>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</si>
  <si>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</si>
  <si>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</si>
  <si>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</si>
  <si>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</si>
  <si>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</si>
  <si>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</si>
  <si>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</si>
  <si>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</si>
  <si>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</si>
  <si>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</si>
  <si>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</si>
  <si>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</si>
  <si>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</si>
  <si>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</si>
  <si>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</si>
  <si>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</si>
  <si>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</si>
  <si>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</si>
  <si>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</si>
  <si>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</si>
  <si>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</si>
  <si>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</si>
  <si>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</si>
  <si>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</si>
  <si>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</si>
  <si>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</si>
  <si>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</si>
  <si>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</si>
  <si>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</si>
  <si>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</si>
  <si>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</si>
  <si>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</si>
  <si>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</si>
  <si>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</si>
  <si>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</si>
  <si>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</si>
  <si>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</si>
  <si>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</si>
  <si>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</si>
  <si>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</si>
  <si>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</si>
  <si>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</si>
  <si>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</si>
  <si>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</si>
  <si>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</si>
  <si>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</si>
  <si>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</si>
  <si>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</si>
  <si>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</si>
  <si>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</si>
  <si>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</si>
  <si>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</si>
  <si>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</si>
  <si>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</si>
  <si>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</si>
  <si>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</si>
  <si>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</si>
  <si>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</si>
  <si>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</si>
  <si>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</si>
  <si>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</si>
  <si>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</si>
  <si>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</si>
  <si>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</si>
  <si>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</si>
  <si>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</si>
  <si>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</si>
  <si>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</si>
  <si>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</si>
  <si>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</si>
  <si>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</si>
  <si>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</si>
  <si>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</si>
  <si>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</si>
  <si>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</si>
  <si>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</si>
  <si>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</si>
  <si>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</si>
  <si>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</si>
  <si>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</si>
  <si>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</si>
  <si>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</si>
  <si>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</si>
  <si>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</si>
  <si>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</si>
  <si>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</si>
  <si>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</si>
  <si>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</si>
  <si>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</si>
  <si>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</si>
  <si>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</si>
  <si>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</si>
  <si>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</si>
  <si>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</si>
  <si>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</si>
  <si>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</si>
  <si>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</si>
  <si>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</si>
  <si>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</si>
  <si>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</si>
  <si>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</si>
  <si>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</si>
  <si>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</si>
  <si>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</si>
  <si>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</si>
  <si>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</si>
  <si>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</si>
  <si>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</si>
  <si>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</si>
  <si>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</si>
  <si>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</si>
  <si>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</si>
  <si>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</si>
  <si>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</si>
  <si>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</si>
  <si>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</si>
  <si>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</si>
  <si>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</si>
  <si>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</si>
  <si>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</si>
  <si>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</si>
  <si>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</si>
  <si>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</si>
  <si>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</si>
  <si>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</si>
  <si>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</si>
  <si>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</si>
  <si>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</si>
  <si>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</si>
  <si>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</si>
  <si>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</si>
  <si>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</si>
  <si>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</si>
  <si>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</si>
  <si>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</si>
  <si>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</si>
  <si>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</si>
  <si>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</si>
  <si>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</si>
  <si>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</si>
  <si>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</si>
  <si>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</si>
  <si>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</si>
  <si>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</si>
  <si>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</si>
  <si>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</si>
  <si>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</si>
  <si>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</si>
  <si>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</si>
  <si>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</si>
  <si>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</si>
  <si>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</si>
  <si>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</si>
  <si>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</si>
  <si>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</si>
  <si>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</si>
  <si>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</si>
  <si>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</si>
  <si>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</si>
  <si>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</si>
  <si>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</si>
  <si>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</si>
  <si>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</si>
  <si>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</si>
  <si>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</si>
  <si>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</si>
  <si>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</si>
  <si>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</si>
  <si>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</si>
  <si>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</si>
  <si>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</si>
  <si>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</si>
  <si>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</si>
  <si>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</si>
  <si>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</si>
  <si>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</si>
  <si>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</si>
  <si>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</si>
  <si>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</si>
  <si>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</si>
  <si>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</si>
  <si>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</si>
  <si>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</si>
  <si>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</si>
  <si>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</si>
  <si>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</si>
  <si>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</si>
  <si>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</si>
  <si>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</si>
  <si>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</si>
  <si>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</si>
  <si>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</si>
  <si>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</si>
  <si>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</si>
  <si>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</si>
  <si>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</si>
  <si>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</si>
  <si>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</si>
  <si>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</si>
  <si>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</si>
  <si>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</si>
  <si>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</si>
  <si>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</si>
  <si>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</si>
  <si>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</si>
  <si>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</si>
  <si>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</si>
  <si>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</si>
  <si>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</si>
  <si>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</si>
  <si>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</si>
  <si>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</si>
  <si>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</si>
  <si>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</si>
  <si>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</si>
  <si>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</si>
  <si>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</si>
  <si>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</si>
  <si>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</si>
  <si>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</si>
  <si>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</si>
  <si>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</si>
  <si>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</si>
  <si>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</si>
  <si>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</si>
  <si>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</si>
  <si>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</si>
  <si>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</si>
  <si>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</si>
  <si>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</si>
  <si>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</si>
  <si>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</si>
  <si>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</si>
  <si>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</si>
  <si>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</si>
  <si>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</si>
  <si>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</si>
  <si>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</si>
  <si>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</si>
  <si>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</si>
  <si>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</si>
  <si>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</si>
  <si>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</si>
  <si>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</si>
  <si>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</si>
  <si>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</si>
  <si>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</si>
  <si>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</si>
  <si>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</si>
  <si>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</si>
  <si>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</si>
  <si>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</si>
  <si>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</si>
  <si>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</si>
  <si>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</si>
  <si>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</si>
  <si>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</si>
  <si>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</si>
  <si>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</si>
  <si>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</si>
  <si>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</si>
  <si>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</si>
  <si>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</si>
  <si>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</si>
  <si>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</si>
  <si>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</si>
  <si>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</si>
  <si>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</si>
  <si>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</si>
  <si>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</si>
  <si>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</si>
  <si>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</si>
  <si>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</si>
  <si>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</si>
  <si>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</si>
  <si>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</si>
  <si>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</si>
  <si>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</si>
  <si>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</si>
  <si>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</si>
  <si>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</si>
  <si>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</si>
  <si>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</si>
  <si>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</si>
  <si>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</si>
  <si>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</si>
  <si>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</si>
  <si>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</si>
  <si>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</si>
  <si>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</si>
  <si>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</si>
  <si>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</si>
  <si>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</si>
  <si>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</si>
  <si>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</si>
  <si>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</si>
  <si>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</si>
  <si>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</si>
  <si>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</si>
  <si>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</si>
  <si>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</si>
  <si>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</si>
  <si>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</si>
  <si>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</si>
  <si>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</si>
  <si>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</si>
  <si>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</si>
  <si>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</si>
  <si>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</si>
  <si>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</si>
  <si>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</si>
  <si>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</si>
  <si>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</si>
  <si>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</si>
  <si>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</si>
  <si>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</si>
  <si>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</si>
  <si>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</si>
  <si>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</si>
  <si>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</si>
  <si>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</si>
  <si>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</si>
  <si>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</si>
  <si>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</si>
  <si>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</si>
  <si>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</si>
  <si>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</si>
  <si>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</si>
  <si>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</si>
  <si>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</si>
  <si>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</si>
  <si>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</si>
  <si>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</si>
  <si>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</si>
  <si>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</si>
  <si>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</si>
  <si>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</si>
  <si>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</si>
  <si>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</si>
  <si>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</si>
  <si>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</si>
  <si>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</si>
  <si>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</si>
  <si>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</si>
  <si>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</si>
  <si>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</si>
  <si>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</si>
  <si>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</si>
  <si>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</si>
  <si>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</si>
  <si>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</si>
  <si>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</si>
  <si>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</si>
  <si>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</si>
  <si>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</si>
  <si>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</si>
  <si>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</si>
  <si>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</si>
  <si>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</si>
  <si>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</si>
  <si>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</si>
  <si>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</si>
  <si>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</si>
  <si>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</si>
  <si>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</si>
  <si>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</si>
  <si>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</si>
  <si>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</si>
  <si>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</si>
  <si>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</si>
  <si>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</si>
  <si>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</si>
  <si>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</si>
  <si>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</si>
  <si>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</si>
  <si>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</si>
  <si>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</si>
  <si>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</si>
  <si>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</si>
  <si>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</si>
  <si>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</si>
  <si>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</si>
  <si>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</si>
  <si>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</si>
  <si>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</si>
  <si>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</si>
  <si>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</si>
  <si>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</si>
  <si>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</si>
  <si>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</si>
  <si>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</si>
  <si>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</si>
  <si>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</si>
  <si>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</si>
  <si>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</si>
  <si>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</si>
  <si>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</si>
  <si>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</si>
  <si>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</si>
  <si>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</si>
  <si>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</si>
  <si>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</si>
  <si>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</si>
  <si>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</si>
  <si>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</si>
  <si>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</si>
  <si>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</si>
  <si>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</si>
  <si>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</si>
  <si>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</si>
  <si>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</si>
  <si>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</si>
  <si>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</si>
  <si>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</si>
  <si>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</si>
  <si>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</si>
  <si>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</si>
  <si>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</si>
  <si>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</si>
  <si>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</si>
  <si>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</si>
  <si>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</si>
  <si>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</si>
  <si>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</si>
  <si>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</si>
  <si>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</si>
  <si>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</si>
  <si>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</si>
  <si>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</si>
  <si>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</si>
  <si>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</si>
  <si>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</si>
  <si>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</si>
  <si>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</si>
  <si>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</si>
  <si>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</si>
  <si>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15 min</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</si>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</sst>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292.08138009258982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11.586391666663985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1.0870833328226581E-2</v>
      </c>
      <c r="H4" s="137">
        <v>45955.013935185183</v>
      </c>
      <c r="I4" s="135" t="str">
        <f>IFERROR(VLOOKUP(D4,DB!A:F,6,0),"")</f>
        <v>Generator-DG</v>
      </c>
      <c r="J4" s="135" t="str">
        <f>IFERROR(VLOOKUP(D4,DB!A:G,7,0),"")</f>
        <v>Vandalized</v>
      </c>
      <c r="K4" s="139"/>
      <c r="L4" s="140" t="str">
        <f>IFERROR(VLOOKUP(D4,DB!A:I,9,0),"")</f>
        <v>Latis</v>
      </c>
    </row>
    <row r="5" spans="1:15" ht="15" customHeight="1">
      <c r="A5" s="134"/>
      <c r="B5" s="135" t="str">
        <f>IFERROR(VLOOKUP(D5,DB!A:K,11,0),"")</f>
        <v/>
      </c>
      <c r="C5" s="135"/>
      <c r="D5" s="135"/>
      <c r="E5" s="136"/>
      <c r="F5" s="137"/>
      <c r="G5" s="138">
        <f ca="1">IFERROR(NOW()-F5,"")</f>
        <v>45955.029806018516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45955.029806018516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45955.029806018516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45955.029806018516</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45955.029806018516</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45955.029806018516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45955.029806018516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45955.029806018516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45955.029806018516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45955.029806018516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45955.029806018516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45955.029806018516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45955.029806018516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45955.029806018516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45955.029806018516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45955.029806018516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45955.029806018516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45955.029806018516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45955.029806018516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45955.029806018516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45955.029806018516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45955.029806018516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45955.029806018516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45955.029806018516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45955.029806018516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45955.029806018516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45955.029806018516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45955.029806018516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45955.029806018516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45955.029806018516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45955.029806018516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45955.029806018516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45955.029806018516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45955.029806018516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45955.029806018516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45955.029806018516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45955.029806018516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45955.029806018516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45955.029806018516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45955.029806018516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45955.029806018516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45955.029806018516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45955.029806018516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45955.029806018516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45955.029806018516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45955.029806018516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45955.029806018516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45955.029806018516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45955.029806018516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45955.029806018516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45955.029806018516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45955.029806018516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45955.029806018516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45955.029806018516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45955.029806018516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45955.029806018516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45955.029806018516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45955.029806018516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45955.029806018516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45955.029806018516</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45955.029806018516</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9ACFDD66-3B38-46D7-8C47-266F7F090EB9}"/>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130.02996805555449</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39085</v>
      </c>
      <c r="B4" s="18" t="str">
        <f>IFERROR(VLOOKUP(D4,DB!A:K,11,0),"")</f>
        <v>R2</v>
      </c>
      <c r="C4" s="18">
        <v>2</v>
      </c>
      <c r="D4" s="18" t="s">
        <v>17718</v>
      </c>
      <c r="E4" s="87" t="s">
        <v>38998</v>
      </c>
      <c r="F4" s="89">
        <v>45944.495775462965</v>
      </c>
      <c r="G4" s="117">
        <f ca="1">IFERROR(NOW()-F4,"-")</f>
        <v>10.534030555550999</v>
      </c>
      <c r="H4" s="116">
        <v>45937.721967592595</v>
      </c>
      <c r="I4" s="18" t="str">
        <f>IFERROR(VLOOKUP(D4,DB!A:F,6,0),"")</f>
        <v>SCECO</v>
      </c>
      <c r="J4" s="18" t="str">
        <f>IFERROR(VLOOKUP(D4,DB!A:G,7,0),"")</f>
        <v>Vandalized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45955.029806018516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45955.029806018516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45955.029806018516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45955.029806018516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R2</v>
      </c>
      <c r="C10" s="18"/>
      <c r="D10" s="18" t="s">
        <v>18844</v>
      </c>
      <c r="E10" s="115"/>
      <c r="F10" s="116"/>
      <c r="G10" s="117">
        <f ca="1">IFERROR(NOW()-F10,"-")</f>
        <v>45955.029806018516</v>
      </c>
      <c r="H10" s="116"/>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45955.029806018516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45955.029806018516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45955.029806018516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45955.029806018516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45955.029806018516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45955.029806018516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45955.029806018516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45955.029806018516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45955.029806018516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45955.029806018516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45955.029806018516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45955.029806018516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45955.029806018516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45955.029806018516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45955.029806018516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45955.029806018516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45955.029806018516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45955.029806018516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45955.029806018516</v>
      </c>
      <c r="H5" s="22"/>
      <c r="I5" s="19" t="s">
        <v>39087</v>
      </c>
      <c r="J5" s="18" t="str">
        <f>IFERROR(VLOOKUP(D5,DB!A:G,7,0),"")</f>
        <v/>
      </c>
      <c r="K5" s="46"/>
      <c r="L5" s="23" t="str">
        <f>IFERROR(VLOOKUP(D5,DB!A:I,9,0),"")</f>
        <v/>
      </c>
    </row>
    <row r="6" spans="1:13" ht="15" customHeight="1">
      <c r="A6" s="19"/>
      <c r="B6" s="63" t="str">
        <f>IFERROR(VLOOKUP(D6,DB!A:K,11,0),"")</f>
        <v/>
      </c>
      <c r="C6" s="18"/>
      <c r="D6" s="18"/>
      <c r="E6" s="18"/>
      <c r="F6" s="20"/>
      <c r="G6" s="21">
        <f t="shared" ca="1" si="0"/>
        <v>45955.029806018516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45955.029806018516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45955.029806018516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45955.029806018516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45955.029806018516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45955.029806018516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45955.029806018516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45955.029806018516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45955.029806018516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45955.029806018516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45955.029806018516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45955.029806018516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45955.029806018516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45955.029806018516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45955.029806018516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45955.029806018516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45955.029806018516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45955.029806018516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45955.029806018516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45955.029806018516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45955.029806018516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45955.029806018516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45955.029806018516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45955.029806018516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45955.029806018516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45955.029806018516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45955.029806018516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45955.029806018516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45955.029806018516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45955.029806018516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45955.029806018516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45955.029806018516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45955.029806018516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45955.029806018516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45955.029806018516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45955.029806018516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45955.029806018516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45955.029806018516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45955.029806018516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45955.029806018516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45955.029806018516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45955.029806018516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45955.029806018516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45955.029806018516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45955.029806018516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45955.029806018516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45955.029806018516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45955.029806018516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45955.029806018516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45955.029806018516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45955.029806018516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45955.029806018516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45955.029806018516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45955.029806018516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45955.029806018516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45955.029806018516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45955.029806018516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45955.029806018516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45955.029806018516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45955.029806018516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45955.029806018516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45955.029806018516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45955.029806018516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45955.029806018516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45955.029806018516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45955.029806018516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45955.029806018516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45955.029806018516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45955.029806018516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45955.029806018516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45955.029806018516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45955.029806018516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45955.029806018516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45955.029806018516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45955.029806018516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45955.029806018516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45955.029806018516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45955.029806018516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45955.029806018516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45955.029806018516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45955.029806018516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45955.029806018516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45955.029806018516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45955.029806018516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45955.029806018516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45955.029806018516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45955.029806018516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45955.029806018516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45955.029806018516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45955.029806018516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45955.029806018516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45955.029806018516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45955.029806018516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45955.029806018516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45955.029806018516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45955.029806018516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45955.029806018516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45955.029806018516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45955.029806018516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45955.029806018516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45955.029806018516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45955.029806018516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45955.029806018516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45955.029806018516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45955.029806018516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45955.029806018516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45955.029806018516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45955.029806018516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45955.029806018516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45955.029806018516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45955.029806018516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45955.029806018516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45955.029806018516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45955.029806018516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45955.029806018516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45955.029806018516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45955.029806018516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45955.029806018516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45955.029806018516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45955.029806018516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45955.029806018516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45955.029806018516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45955.029806018516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45955.029806018516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45955.029806018516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45955.029806018516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45955.029806018516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45955.029806018516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45955.029806018516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45955.029806018516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45955.029806018516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45955.029806018516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45955.029806018516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45955.029806018516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45955.029806018516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45955.029806018516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45955.029806018516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45955.029806018516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45955.029806018516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45955.029806018516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45955.029806018516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45955.029806018516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45955.029806018516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45955.029806018516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45955.029806018516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45955.029806018516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45955.029806018516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45955.029806018516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45955.029806018516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45955.029806018516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45955.029806018516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45955.029806018516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45955.029806018516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45955.029806018516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45955.029806018516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45955.029806018516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45955.029806018516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45955.029806018516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45955.029806018516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45955.029806018516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45955.029806018516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45955.029806018516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45955.029806018516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45955.029806018516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45955.029806018516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45955.029806018516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45955.029806018516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45955.029806018516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45955.029806018516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45955.029806018516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45955.029806018516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45955.029806018516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45955.029806018516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45955.029806018516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45955.029806018516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45955.029806018516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45955.029806018516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45955.029806018516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45955.029806018516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45955.029806018516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45955.029806018516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45955.029806018516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45955.029806018516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45955.029806018516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45955.029806018516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45955.029806018516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45955.029806018516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45955.029806018516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45955.029806018516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45955.029806018516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45955.029806018516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45955.029806018516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45955.029806018516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45955.029806018516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45955.029806018516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45955.029806018516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45955.029806018516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45955.029806018516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45955.029806018516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45955.029806018516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45955.029806018516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45955.029806018516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45955.029806018516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45955.029806018516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45955.029806018516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45955.029806018516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45955.029806018516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45955.029806018516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45955.029806018516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45955.029806018516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45955.029806018516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45955.029806018516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45955.029806018516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45955.029806018516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45955.029806018516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45955.029806018516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45955.029806018516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45955.029806018516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45955.029806018516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45955.029806018516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45955.029806018516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45955.029806018516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45955.029806018516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45955.029806018516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45955.029806018516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45955.029806018516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45955.029806018516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45955.029806018516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45955.029806018516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45955.029806018516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45955.029806018516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45955.029806018516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45955.029806018516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45955.029806018516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45955.029806018516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45955.029806018516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45955.029806018516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45955.029806018516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45955.029806018516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45955.029806018516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45955.029806018516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45955.029806018516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45955.029806018516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45955.029806018516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45955.029806018516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45955.029806018516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45955.029806018516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45955.029806018516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45955.029806018516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45955.029806018516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45955.029806018516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45955.029806018516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45955.029806018516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45955.029806018516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45955.029806018516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45955.029806018516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45955.029806018516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45955.029806018516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45955.029806018516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45955.029806018516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45955.029806018516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45955.029806018516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45955.029806018516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45955.029806018516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45955.029806018516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45955.029806018516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45955.029806018516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45955.029806018516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45955.029806018516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45955.029806018516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45955.029806018516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45955.029806018516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45955.029806018516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45955.029806018516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45955.029806018516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45955.029806018516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45955.029806018516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45955.029806018516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45955.029806018516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45955.029806018516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45955.029806018516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45955.029806018516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45955.029806018516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45955.029806018516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45955.029806018516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45955.029806018516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45955.029806018516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45955.029806018516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45955.029806018516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45955.029806018516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45955.029806018516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45955.029806018516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45955.029806018516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45955.029806018516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45955.029806018516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45955.029806018516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45955.029806018516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45955.029806018516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45955.029806018516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45955.029806018516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45955.029806018516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45955.029806018516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45955.029806018516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45955.029806018516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45955.029806018516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45955.029806018516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45955.029806018516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45955.029806018516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45955.029806018516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45955.029806018516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45955.029806018516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45955.029806018516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45955.029806018516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45955.029806018516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45955.029806018516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45955.029806018516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45955.029806018516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45955.029806018516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45955.029806018516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45955.029806018516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45955.029806018516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45955.029806018516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45955.029806018516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45955.029806018516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45955.029806018516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45955.029806018516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45955.029806018516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45955.029806018516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45955.029806018516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45955.029806018516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45955.029806018516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45955.029806018516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45955.029806018516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45955.029806018516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45955.029806018516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45955.029806018516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45955.029806018516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45955.029806018516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45955.029806018516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45955.029806018516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45955.029806018516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45955.029806018516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45955.029806018516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45955.029806018516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45955.029806018516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45955.029806018516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45955.029806018516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45955.029806018516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45955.029806018516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45955.029806018516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45955.029806018516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45955.029806018516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45955.029806018516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45955.029806018516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45955.029806018516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45955.029806018516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45955.029806018516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45955.029806018516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45955.029806018516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45955.029806018516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45955.029806018516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45955.029806018516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45955.029806018516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45955.029806018516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45955.029806018516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45955.029806018516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45955.029806018516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45955.029806018516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45955.029806018516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45955.029806018516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45955.029806018516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45955.029806018516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45955.029806018516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45955.029806018516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45955.029806018516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45955.029806018516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45955.029806018516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45955.029806018516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45955.029806018516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45955.029806018516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45955.029806018516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45955.029806018516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45955.029806018516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45955.029806018516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45955.029806018516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45955.029806018516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45955.029806018516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45955.029806018516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45955.029806018516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45955.029806018516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45955.029806018516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45955.029806018516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45955.029806018516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45955.029806018516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45955.029806018516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45955.029806018516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45955.029806018516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45955.029806018516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45955.029806018516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45955.029806018516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45955.029806018516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45955.029806018516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45955.029806018516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45955.029806018516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45955.029806018516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45955.029806018516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45955.029806018516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45955.029806018516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45955.029806018516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45955.029806018516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45955.029806018516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45955.029806018516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45955.029806018516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45955.029806018516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45955.029806018516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45955.029806018516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45955.029806018516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45955.029806018516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45955.029806018516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45955.029806018516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45955.029806018516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45955.029806018516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45955.029806018516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45955.029806018516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45955.029806018516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45955.029806018516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45955.029806018516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45955.029806018516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45955.029806018516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45955.029806018516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45955.029806018516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45955.029806018516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45955.029806018516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45955.029806018516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45955.029806018516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45955.029806018516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45955.029806018516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45955.029806018516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45955.029806018516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45955.029806018516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45955.029806018516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45955.029806018516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45955.029806018516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45955.029806018516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45955.029806018516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45955.029806018516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45955.029806018516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45955.029806018516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45955.029806018516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45955.029806018516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45955.029806018516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45955.029806018516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45955.029806018516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45955.029806018516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45955.029806018516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45955.029806018516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45955.029806018516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45955.029806018516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45955.029806018516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45955.029806018516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45955.029806018516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45955.029806018516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45955.029806018516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45955.029806018516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45955.029806018516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45955.029806018516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45955.029806018516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45955.029806018516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45955.029806018516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45955.029806018516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45955.029806018516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45955.029806018516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45955.029806018516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45955.029806018516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45955.029806018516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45955.029806018516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45955.029806018516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45955.029806018516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45955.029806018516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45955.029806018516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45955.029806018516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45955.029806018516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45955.029806018516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45955.029806018516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45955.029806018516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45955.029806018516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45955.029806018516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45955.029806018516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45955.029806018516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45955.029806018516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45955.029806018516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45955.029806018516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45955.029806018516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45955.029806018516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45955.029806018516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45955.029806018516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45955.029806018516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45955.029806018516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45955.029806018516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45955.029806018516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45955.029806018516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45955.029806018516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45955.029806018516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45955.029806018516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45955.029806018516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45955.029806018516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45955.029806018516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45955.029806018516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45955.029806018516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45955.029806018516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45955.029806018516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45955.029806018516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45955.029806018516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45955.029806018516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45955.029806018516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45955.029806018516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45955.029806018516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45955.029806018516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45955.029806018516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45955.029806018516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45955.029806018516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45955.029806018516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45955.029806018516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45955.029806018516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45955.029806018516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45955.029806018516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45955.029806018516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45955.029806018516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45955.029806018516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45955.029806018516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45955.029806018516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45955.029806018516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45955.029806018516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45955.029806018516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45955.029806018516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45955.029806018516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45955.029806018516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45955.029806018516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45955.029806018516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45955.029806018516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45955.029806018516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45955.029806018516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45955.029806018516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45955.029806018516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45955.029806018516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45955.029806018516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45955.029806018516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45955.029806018516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45955.029806018516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45955.029806018516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45955.029806018516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45955.029806018516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45955.029806018516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45955.029806018516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45955.029806018516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45955.029806018516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45955.029806018516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45955.029806018516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45955.029806018516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45955.029806018516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45955.029806018516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45955.029806018516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45955.029806018516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45955.029806018516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45955.029806018516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45955.029806018516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45955.029806018516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45955.029806018516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45955.029806018516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45955.029806018516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45955.029806018516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45955.029806018516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45955.029806018516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45955.029806018516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45955.029806018516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45955.029806018516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45955.029806018516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45955.029806018516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45955.029806018516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45955.029806018516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45955.029806018516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45955.029806018516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45955.029806018516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45955.029806018516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45955.029806018516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45955.029806018516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45955.029806018516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45955.029806018516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45955.029806018516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45955.029806018516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45955.029806018516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45955.029806018516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45955.029806018516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45955.029806018516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45955.029806018516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45955.029806018516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45955.029806018516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45955.029806018516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45955.029806018516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45955.029806018516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45955.029806018516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45955.029806018516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45955.029806018516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45955.029806018516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45955.029806018516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45955.029806018516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45955.029806018516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45955.029806018516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45955.029806018516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45955.029806018516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45955.029806018516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45955.029806018516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45955.029806018516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45955.029806018516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45955.029806018516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45955.029806018516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45955.029806018516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45955.029806018516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45955.029806018516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45955.029806018516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45955.029806018516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45955.029806018516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45955.029806018516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45955.029806018516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45955.029806018516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45955.029806018516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45955.029806018516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45955.029806018516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45955.029806018516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45955.029806018516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45955.029806018516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45955.029806018516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45955.029806018516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45955.029806018516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45955.029806018516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45955.029806018516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45955.029806018516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45955.029806018516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45955.029806018516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45955.029806018516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45955.029806018516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45955.029806018516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45955.029806018516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45955.029806018516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45955.029806018516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45955.029806018516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45955.029806018516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45955.029806018516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45955.029806018516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45955.029806018516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45955.029806018516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45955.029806018516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45955.029806018516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45955.029806018516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45955.029806018516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45955.029806018516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45955.029806018516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45955.029806018516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45955.029806018516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45955.029806018516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45955.029806018516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45955.029806018516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45955.029806018516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45955.029806018516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45955.029806018516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45955.029806018516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45955.029806018516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45955.029806018516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45955.029806018516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45955.029806018516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45955.029806018516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45955.029806018516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45955.029806018516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45955.029806018516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45955.029806018516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45955.029806018516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45955.029806018516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45955.029806018516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45955.029806018516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45955.029806018516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45955.029806018516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45955.029806018516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45955.029806018516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45955.029806018516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45955.029806018516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45955.029806018516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45955.029806018516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45955.029806018516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45955.029806018516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45955.029806018516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45955.029806018516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45955.029806018516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45955.029806018516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45955.029806018516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45955.029806018516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45955.029806018516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45955.029806018516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45955.029806018516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45955.029806018516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45955.029806018516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45955.029806018516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45955.029806018516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45955.029806018516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45955.029806018516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45955.029806018516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45955.029806018516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45955.029806018516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45955.029806018516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45955.029806018516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45955.029806018516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45955.029806018516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45955.029806018516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45955.029806018516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45955.029806018516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45955.029806018516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45955.029806018516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45955.029806018516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45955.029806018516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45955.029806018516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45955.029806018516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45955.029806018516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45955.029806018516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45955.029806018516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45955.029806018516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45955.029806018516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45955.029806018516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45955.029806018516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45955.029806018516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45955.029806018516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45955.029806018516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45955.029806018516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45955.029806018516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45955.029806018516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45955.029806018516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45955.029806018516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45955.029806018516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45955.029806018516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45955.029806018516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45955.029806018516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45955.029806018516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45955.029806018516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45955.029806018516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45955.029806018516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45955.029806018516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45955.029806018516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45955.029806018516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45955.029806018516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45955.029806018516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45955.029806018516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45955.029806018516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45955.029806018516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45955.029806018516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45955.029806018516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45955.029806018516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45955.029806018516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45955.029806018516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45955.029806018516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45955.029806018516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45955.029806018516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45955.029806018516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45955.029806018516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45955.029806018516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45955.029806018516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45955.029806018516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45955.029806018516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45955.029806018516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45955.029806018516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45955.029806018516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45955.029806018516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45955.029806018516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45955.029806018516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45955.029806018516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45955.029806018516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45955.029806018516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45955.029806018516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45955.029806018516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45955.029806018516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45955.029806018516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45955.029806018516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45955.029806018516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45955.029806018516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45955.029806018516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45955.029806018516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45955.029806018516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45955.029806018516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45955.029806018516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45955.029806018516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45955.029806018516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45955.029806018516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45955.029806018516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45955.029806018516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45955.029806018516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45955.029806018516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45955.029806018516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45955.029806018516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45955.029806018516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45955.029806018516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45955.029806018516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45955.029806018516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45955.029806018516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45955.029806018516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45955.029806018516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45955.029806018516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45955.029806018516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45955.029806018516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45955.029806018516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45955.029806018516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45955.029806018516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45955.029806018516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45955.029806018516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45955.029806018516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45955.029806018516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45955.029806018516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45955.029806018516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45955.029806018516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45955.029806018516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45955.029806018516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45955.029806018516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45955.029806018516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45955.029806018516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45955.029806018516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45955.029806018516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45955.029806018516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45955.029806018516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45955.029806018516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45955.029806018516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45955.029806018516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45955.029806018516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45955.029806018516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45955.029806018516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45955.029806018516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45955.029806018516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45955.029806018516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45955.029806018516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45955.029806018516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45955.029806018516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45955.029806018516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45955.029806018516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45955.029806018516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45955.029806018516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45955.029806018516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45955.029806018516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45955.029806018516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45955.029806018516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45955.029806018516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45955.029806018516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45955.029806018516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45955.029806018516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45955.029806018516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45955.029806018516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45955.029806018516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45955.029806018516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45955.029806018516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45955.029806018516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45955.029806018516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45955.029806018516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45955.029806018516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45955.029806018516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45955.029806018516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45955.029806018516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45955.029806018516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45955.029806018516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45955.029806018516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45955.029806018516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45955.029806018516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45955.029806018516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45955.029806018516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45955.029806018516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45955.029806018516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45955.029806018516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45955.029806018516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45955.029806018516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45955.029806018516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45955.029806018516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45955.029806018516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45955.029806018516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45955.029806018516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45955.029806018516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45955.029806018516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45955.029806018516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45955.029806018516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45955.029806018516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45955.029806018516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45955.029806018516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45955.029806018516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45955.029806018516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45955.029806018516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45955.029806018516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45955.029806018516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45955.029806018516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45955.029806018516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45955.029806018516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45955.029806018516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45955.029806018516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45955.029806018516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45955.029806018516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45955.029806018516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45955.029806018516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45955.029806018516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45955.029806018516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45955.029806018516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45955.029806018516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45955.029806018516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45955.029806018516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45955.029806018516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45955.029806018516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45955.029806018516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45955.029806018516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45955.029806018516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45955.029806018516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45955.029806018516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45955.029806018516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45955.029806018516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45955.029806018516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45955.029806018516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45955.029806018516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45955.029806018516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45955.029806018516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45955.029806018516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45955.029806018516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45955.029806018516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45955.029806018516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45955.029806018516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45955.029806018516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45955.029806018516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45955.029806018516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45955.029806018516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45955.029806018516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45955.029806018516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45955.029806018516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45955.029806018516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45955.029806018516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45955.029806018516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45955.029806018516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45955.029806018516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45955.029806018516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45955.029806018516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45955.029806018516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45955.029806018516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45955.029806018516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45955.029806018516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45955.029806018516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45955.029806018516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45955.029806018516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45955.029806018516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45955.029806018516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45955.029806018516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45955.029806018516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45955.029806018516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45955.029806018516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45955.029806018516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45955.029806018516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45955.029806018516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45955.029806018516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45955.029806018516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45955.029806018516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45955.029806018516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45955.029806018516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45955.029806018516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45955.029806018516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45955.029806018516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45955.029806018516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45955.029806018516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45955.029806018516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45955.029806018516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45955.029806018516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45955.029806018516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45955.029806018516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45955.029806018516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45955.029806018516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45955.029806018516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45955.029806018516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45955.029806018516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45955.029806018516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45955.029806018516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45955.029806018516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45955.029806018516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45955.029806018516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45955.029806018516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45955.029806018516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45955.029806018516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45955.029806018516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45955.029806018516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45955.029806018516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45955.029806018516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45955.029806018516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45955.029806018516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45955.029806018516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45955.029806018516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45955.029806018516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45955.029806018516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45955.029806018516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45955.029806018516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45955.029806018516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45955.029806018516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45955.029806018516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45955.029806018516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45955.029806018516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45955.029806018516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45955.029806018516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45955.029806018516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45955.029806018516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45955.029806018516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45955.029806018516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45955.029806018516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45955.029806018516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45955.029806018516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45955.029806018516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45955.029806018516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45955.029806018516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45955.029806018516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45955.029806018516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45955.029806018516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45955.029806018516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45955.029806018516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45955.029806018516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45955.029806018516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45955.029806018516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45955.029806018516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45955.029806018516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45955.029806018516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45955.029806018516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45955.029806018516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45955.029806018516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45955.029806018516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45955.029806018516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45955.029806018516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45955.029806018516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45955.029806018516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45955.029806018516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45955.029806018516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45955.029806018516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45955.029806018516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45955.029806018516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45955.029806018516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45955.029806018516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45955.029806018516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45955.029806018516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45955.029806018516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45955.029806018516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45955.029806018516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45955.029806018516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45955.029806018516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45955.029806018516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45955.029806018516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45955.029806018516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45955.029806018516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45955.029806018516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45955.029806018516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45955.029806018516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45955.029806018516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45955.029806018516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45955.029806018516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45955.029806018516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45955.029806018516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45955.029806018516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45955.029806018516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45955.029806018516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45955.029806018516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45955.029806018516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45955.029806018516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45955.029806018516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45955.029806018516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45955.029806018516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45955.029806018516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45955.029806018516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45955.029806018516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45955.029806018516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45955.029806018516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45955.029806018516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45955.029806018516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45955.029806018516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45955.029806018516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45955.029806018516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45955.029806018516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45955.029806018516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45955.029806018516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45955.029806018516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45955.029806018516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45955.029806018516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45955.029806018516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45955.029806018516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45955.029806018516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45955.029806018516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45955.029806018516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45955.029806018516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45955.029806018516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45955.029806018516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45955.029806018516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45955.029806018516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45955.029806018516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45955.029806018516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45955.029806018516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45955.029806018516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45955.029806018516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45955.029806018516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45955.029806018516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45955.029806018516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45955.029806018516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45955.029806018516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45955.029806018516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45955.029806018516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45955.029806018516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45955.029806018516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45955.029806018516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45955.029806018516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45955.029806018516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45955.029806018516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45955.029806018516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45955.029806018516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45955.029806018516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45955.029806018516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45955.029806018516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45955.029806018516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45955.029806018516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45955.029806018516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45955.029806018516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39088</v>
      </c>
      <c r="B2" s="97" t="str">
        <f>IFERROR(VLOOKUP(D2,DB!A:K,11,0),"")</f>
        <v>R4</v>
      </c>
      <c r="C2" s="98">
        <v>1</v>
      </c>
      <c r="D2" s="94" t="s">
        <v>35115</v>
      </c>
      <c r="E2" s="99" t="s">
        <v>38998</v>
      </c>
      <c r="F2" s="100">
        <v>45703.480717592596</v>
      </c>
      <c r="G2" s="101">
        <f ca="1">IFERROR(NOW()-F2,"")</f>
        <v>251.54908842591976</v>
      </c>
      <c r="H2" s="100">
        <v>45703.474768518521</v>
      </c>
      <c r="I2" s="97" t="str">
        <f>IFERROR(VLOOKUP(D2,DB!A:F,6,0),"")</f>
        <v>SCECO</v>
      </c>
      <c r="J2" s="97" t="str">
        <f>IFERROR(VLOOKUP(D2,DB!A:G,7,0),"")</f>
        <v>Dead</v>
      </c>
      <c r="K2" s="102" t="s">
        <v>39089</v>
      </c>
      <c r="L2" s="94" t="str">
        <f>IFERROR(VLOOKUP(D2,DB!A:I,9,0),"")</f>
        <v>Latis</v>
      </c>
    </row>
    <row r="3" spans="1:16" ht="30" customHeight="1">
      <c r="A3" s="120" t="s">
        <v>39090</v>
      </c>
      <c r="B3" s="97" t="str">
        <f>IFERROR(VLOOKUP(D3,DB!A:K,11,0),"")</f>
        <v>R4</v>
      </c>
      <c r="C3" s="121">
        <v>1</v>
      </c>
      <c r="D3" s="94" t="s">
        <v>27420</v>
      </c>
      <c r="E3" s="99" t="s">
        <v>38998</v>
      </c>
      <c r="F3" s="124">
        <v>45953.634722222225</v>
      </c>
      <c r="G3" s="125">
        <f ca="1">IFERROR(NOW()-F3,"")</f>
        <v>1.3950837962911464</v>
      </c>
      <c r="H3" s="124">
        <v>45953.546631944446</v>
      </c>
      <c r="I3" s="120" t="str">
        <f>IFERROR(VLOOKUP(D3,DB!A:F,6,0),"")</f>
        <v>SCECO</v>
      </c>
      <c r="J3" s="120" t="str">
        <f>IFERROR(VLOOKUP(D3,DB!A:G,7,0),"")</f>
        <v>Dead</v>
      </c>
      <c r="K3" s="126" t="s">
        <v>39091</v>
      </c>
      <c r="L3" s="122" t="str">
        <f>IFERROR(VLOOKUP(D3,DB!A:I,9,0),"")</f>
        <v>Latis</v>
      </c>
    </row>
    <row r="4" spans="1:16" ht="15" customHeight="1">
      <c r="A4" s="120" t="s">
        <v>39092</v>
      </c>
      <c r="B4" s="120" t="str">
        <f>IFERROR(VLOOKUP(D4,DB!A:K,11,0),"")</f>
        <v>R4</v>
      </c>
      <c r="C4" s="121">
        <v>1</v>
      </c>
      <c r="D4" s="122" t="s">
        <v>36278</v>
      </c>
      <c r="E4" s="99" t="s">
        <v>38998</v>
      </c>
      <c r="F4" s="124">
        <v>45954.863888888889</v>
      </c>
      <c r="G4" s="125">
        <f ca="1">IFERROR(NOW()-F4,"")</f>
        <v>0.16591712962690508</v>
      </c>
      <c r="H4" s="124">
        <v>45954.858275462961</v>
      </c>
      <c r="I4" s="120" t="str">
        <f>IFERROR(VLOOKUP(D4,DB!A:F,6,0),"")</f>
        <v>Generator-SG</v>
      </c>
      <c r="J4" s="120" t="str">
        <f>IFERROR(VLOOKUP(D4,DB!A:G,7,0),"")</f>
        <v>Dead</v>
      </c>
      <c r="K4" s="126" t="s">
        <v>39093</v>
      </c>
      <c r="L4" s="122" t="str">
        <f>IFERROR(VLOOKUP(D4,DB!A:I,9,0),"")</f>
        <v>Latis</v>
      </c>
    </row>
    <row r="5" spans="1:16" ht="15" customHeight="1">
      <c r="A5" s="120" t="s">
        <v>39094</v>
      </c>
      <c r="B5" s="120" t="str">
        <f>IFERROR(VLOOKUP(D5,DB!A:K,11,0),"")</f>
        <v>R4</v>
      </c>
      <c r="C5" s="121">
        <v>5</v>
      </c>
      <c r="D5" s="122" t="s">
        <v>23357</v>
      </c>
      <c r="E5" s="99" t="s">
        <v>39080</v>
      </c>
      <c r="F5" s="124">
        <v>45954.955555555556</v>
      </c>
      <c r="G5" s="125">
        <f ca="1">IFERROR(NOW()-F5,"")</f>
        <v>7.4250462959753349E-2</v>
      </c>
      <c r="H5" s="124">
        <v>45954.950370370374</v>
      </c>
      <c r="I5" s="120" t="str">
        <f>IFERROR(VLOOKUP(D5,DB!A:F,6,0),"")</f>
        <v>Generator-DG</v>
      </c>
      <c r="J5" s="120" t="str">
        <f>IFERROR(VLOOKUP(D5,DB!A:G,7,0),"")</f>
        <v>Good</v>
      </c>
      <c r="K5" s="126" t="s">
        <v>39095</v>
      </c>
      <c r="L5" s="122" t="str">
        <f>IFERROR(VLOOKUP(D5,DB!A:I,9,0),"")</f>
        <v>Latis</v>
      </c>
    </row>
    <row r="6" spans="1:16" ht="15" customHeight="1">
      <c r="A6" s="120"/>
      <c r="B6" s="120" t="str">
        <f>IFERROR(VLOOKUP(D6,DB!A:K,11,0),"")</f>
        <v/>
      </c>
      <c r="C6" s="121"/>
      <c r="D6" s="94"/>
      <c r="E6" s="99"/>
      <c r="F6" s="124"/>
      <c r="G6" s="125">
        <f ca="1">IFERROR(NOW()-F6,"")</f>
        <v>45955.029806018516</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45955.029806018516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45955.029806018516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45955.029806018516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45955.029806018516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45955.029806018516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45955.029806018516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45955.029806018516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45955.029806018516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45955.029806018516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45955.029806018516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45955.029806018516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45955.029806018516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45955.029806018516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45955.029806018516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45955.029806018516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45955.029806018516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45955.029806018516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45955.029806018516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45955.029806018516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45955.029806018516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45955.029806018516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45955.029806018516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45955.029806018516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45955.029806018516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45955.029806018516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45955.029806018516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45955.029806018516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45955.029806018516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45955.029806018516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45955.029806018516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45955.029806018516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45955.029806018516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45955.029806018516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45955.029806018516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45955.029806018516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45955.029806018516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45955.029806018516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45955.029806018516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45955.029806018516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45955.029806018516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45955.029806018516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45955.029806018516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45955.029806018516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45955.029806018516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45955.029806018516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45955.029806018516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45955.029806018516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45955.029806018516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45955.029806018516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45955.029806018516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45955.029806018516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45955.029806018516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45955.029806018516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45955.029806018516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45955.029806018516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45955.029806018516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45955.029806018516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45955.029806018516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45955.029806018516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45955.029806018516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45955.029806018516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45955.029806018516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45955.029806018516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45955.029806018516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45955.029806018516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45955.029806018516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45955.029806018516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45955.029806018516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45955.029806018516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45955.029806018516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45955.029806018516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45955.029806018516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45955.029806018516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45955.029806018516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45955.029806018516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45955.029806018516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45955.029806018516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45955.029806018516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45955.029806018516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45955.029806018516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45955.029806018516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45955.029806018516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45955.029806018516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45955.029806018516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45955.029806018516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45955.029806018516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45955.029806018516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45955.029806018516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45955.029806018516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45955.029806018516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45955.029806018516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45955.029806018516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45955.029806018516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45955.029806018516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45955.029806018516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45955.029806018516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45955.029806018516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45955.029806018516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45955.029806018516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45955.029806018516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45955.029806018516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45955.029806018516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45955.029806018516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45955.029806018516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45955.029806018516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45955.029806018516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45955.029806018516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45955.029806018516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45955.029806018516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45955.029806018516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45955.029806018516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45955.029806018516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45955.029806018516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45955.029806018516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45955.029806018516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45955.029806018516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45955.029806018516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45955.029806018516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45955.029806018516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45955.029806018516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45955.029806018516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45955.029806018516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45955.029806018516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45955.029806018516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45955.029806018516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45955.029806018516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45955.029806018516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45955.029806018516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45955.029806018516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45955.029806018516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45955.029806018516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45955.029806018516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45955.029806018516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45955.029806018516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45955.029806018516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45955.029806018516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45955.029806018516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45955.029806018516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45955.029806018516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45955.029806018516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45955.029806018516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45955.029806018516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45955.029806018516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45955.029806018516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45955.029806018516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45955.029806018516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45955.029806018516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45955.029806018516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45955.029806018516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45955.029806018516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45955.029806018516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45955.029806018516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45955.029806018516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45955.029806018516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45955.029806018516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45955.029806018516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45955.029806018516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45955.029806018516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45955.029806018516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45955.029806018516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45955.029806018516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45955.029806018516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45955.029806018516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45955.029806018516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45955.029806018516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45955.029806018516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45955.029806018516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45955.029806018516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45955.029806018516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45955.029806018516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45955.029806018516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45955.029806018516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45955.029806018516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45955.029806018516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45955.029806018516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45955.029806018516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45955.029806018516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45955.029806018516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45955.029806018516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45955.029806018516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45955.029806018516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45955.029806018516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45955.029806018516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45955.029806018516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45955.029806018516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45955.029806018516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45955.029806018516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45955.029806018516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45955.029806018516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45955.029806018516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45955.029806018516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45955.029806018516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45955.029806018516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45955.029806018516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45955.029806018516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45955.029806018516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45955.029806018516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45955.029806018516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45955.029806018516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45955.029806018516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45955.029806018516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45955.029806018516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45955.029806018516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45955.029806018516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45955.029806018516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45955.029806018516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45955.029806018516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45955.029806018516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45955.029806018516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45955.029806018516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45955.029806018516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45955.029806018516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45955.029806018516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45955.029806018516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45955.029806018516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45955.029806018516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45955.029806018516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45955.029806018516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45955.029806018516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45955.029806018516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45955.029806018516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45955.029806018516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45955.029806018516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45955.029806018516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45955.029806018516</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45955.029806018516</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63.197745833327645</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39080</v>
      </c>
      <c r="F3" s="38">
        <v>45926.188877314817</v>
      </c>
      <c r="G3" s="145">
        <f t="shared" ref="G3" ca="1" si="0">IFERROR(NOW()-F3,"")</f>
        <v>28.840928703699319</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39080</v>
      </c>
      <c r="F4" s="154">
        <v>45948.661111111112</v>
      </c>
      <c r="G4" s="155">
        <f ca="1">IFERROR(NOW()-F4,"")</f>
        <v>6.368694907403551</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0.58016481481172377</v>
      </c>
      <c r="H5" s="154">
        <v>45954.369560185187</v>
      </c>
      <c r="I5" s="153" t="str">
        <f>IFERROR(VLOOKUP(D5,DB!A:F,6,0),"")</f>
        <v>SCECO</v>
      </c>
      <c r="J5" s="153" t="str">
        <f>IFERROR(VLOOKUP(D5,DB!A:G,7,0),"")</f>
        <v>Good</v>
      </c>
      <c r="K5" s="153" t="s">
        <v>39103</v>
      </c>
      <c r="L5" s="153" t="str">
        <f>IFERROR(VLOOKUP(D5,DB!A:I,9,0),"")</f>
        <v>Latis</v>
      </c>
    </row>
    <row r="6" spans="1:13" ht="15">
      <c r="A6" s="153" t="s">
        <v>39104</v>
      </c>
      <c r="B6" s="153" t="str">
        <f>IFERROR(VLOOKUP(D6,DB!A:K,11,0),"")</f>
        <v>R5</v>
      </c>
      <c r="C6" s="153">
        <v>1</v>
      </c>
      <c r="D6" s="153" t="s">
        <v>28964</v>
      </c>
      <c r="E6" s="153" t="s">
        <v>39105</v>
      </c>
      <c r="F6" s="154">
        <v>45954.997210648151</v>
      </c>
      <c r="G6" s="155">
        <f ca="1">IFERROR(NOW()-F6,"")</f>
        <v>3.2595370365015697E-2</v>
      </c>
      <c r="H6" s="154">
        <v>45954.985914351855</v>
      </c>
      <c r="I6" s="153" t="str">
        <f>IFERROR(VLOOKUP(D6,DB!A:F,6,0),"")</f>
        <v>Generator-SG</v>
      </c>
      <c r="J6" s="153" t="str">
        <f>IFERROR(VLOOKUP(D6,DB!A:G,7,0),"")</f>
        <v>Vandalized</v>
      </c>
      <c r="K6" s="153" t="s">
        <v>39106</v>
      </c>
      <c r="L6" s="153" t="str">
        <f>IFERROR(VLOOKUP(D6,DB!A:I,9,0),"")</f>
        <v>Latis</v>
      </c>
    </row>
    <row r="7" spans="1:13" ht="15">
      <c r="A7" s="153"/>
      <c r="B7" s="153" t="str">
        <f>IFERROR(VLOOKUP(D7,DB!A:K,11,0),"")</f>
        <v/>
      </c>
      <c r="C7" s="153"/>
      <c r="D7" s="153"/>
      <c r="E7" s="153"/>
      <c r="F7" s="154"/>
      <c r="G7" s="155">
        <f ca="1">IFERROR(NOW()-F7,"")</f>
        <v>45955.029806018516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45955.029806018516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45955.029806018516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45955.029806018516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45955.029806018516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45955.029806018516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45955.029806018516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45955.029806018516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45955.029806018516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45955.029806018516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45955.029806018516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45955.029806018516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45955.029806018516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45955.029806018516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45955.029806018516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45955.029806018516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45955.029806018516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45955.029806018516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45955.029806018516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45955.029806018516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45955.029806018516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45955.029806018516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45955.029806018516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45955.029806018516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45955.029806018516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45955.029806018516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45955.029806018516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45955.029806018516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45955.029806018516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45955.029806018516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45955.029806018516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45955.029806018516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45955.029806018516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45955.029806018516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45955.029806018516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45955.029806018516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45955.029806018516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45955.029806018516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45955.029806018516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45955.029806018516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45955.029806018516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45955.029806018516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45955.029806018516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45955.029806018516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45955.029806018516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45955.029806018516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45955.029806018516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45955.029806018516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45955.029806018516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45955.029806018516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45955.029806018516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45955.029806018516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45955.029806018516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45955.029806018516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45955.029806018516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45955.029806018516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45955.029806018516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45955.029806018516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45955.029806018516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45955.029806018516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45955.029806018516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45955.029806018516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45955.029806018516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45955.029806018516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45955.029806018516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45955.029806018516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45955.029806018516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45955.029806018516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45955.029806018516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45955.029806018516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45955.029806018516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45955.029806018516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45955.029806018516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45955.029806018516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45955.029806018516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45955.029806018516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45955.029806018516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45955.029806018516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45955.029806018516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45955.029806018516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45955.029806018516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45955.029806018516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45955.029806018516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45955.029806018516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45955.029806018516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45955.029806018516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45955.029806018516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45955.029806018516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45955.029806018516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45955.029806018516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45955.029806018516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45955.029806018516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45955.029806018516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45955.029806018516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45955.029806018516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45955.029806018516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45955.029806018516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45955.029806018516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45955.029806018516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45955.029806018516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45955.029806018516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45955.029806018516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45955.029806018516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45955.029806018516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45955.029806018516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45955.029806018516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45955.029806018516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45955.029806018516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45955.029806018516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45955.029806018516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45955.029806018516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45955.029806018516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45955.029806018516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45955.029806018516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45955.029806018516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45955.029806018516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45955.029806018516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45955.029806018516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45955.029806018516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45955.029806018516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45955.029806018516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45955.029806018516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45955.029806018516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45955.029806018516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45955.029806018516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45955.029806018516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45955.029806018516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45955.029806018516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45955.029806018516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45955.029806018516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45955.029806018516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45955.029806018516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45955.029806018516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45955.029806018516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45955.029806018516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45955.029806018516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45955.029806018516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45955.029806018516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45955.029806018516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45955.029806018516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45955.029806018516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45955.029806018516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45955.029806018516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45955.029806018516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45955.029806018516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45955.029806018516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45955.029806018516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45955.029806018516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45955.029806018516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45955.029806018516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45955.029806018516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45955.029806018516</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45955.029806018516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45955.029806018516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45955.029806018516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45955.029806018516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45955.029806018516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45955.029806018516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45955.029806018516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45955.029806018516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45955.029806018516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45955.029806018516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45955.029806018516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45955.029806018516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45955.029806018516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45955.029806018516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45955.029806018516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45955.029806018516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45955.029806018516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45955.029806018516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45955.029806018516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45955.029806018516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45955.029806018516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45955.029806018516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45955.029806018516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45955.029806018516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45955.029806018516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45955.029806018516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45955.029806018516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45955.029806018516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45955.029806018516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45955.029806018516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45955.029806018516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45955.029806018516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45955.029806018516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45955.029806018516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45955.029806018516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45955.029806018516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45955.029806018516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45955.029806018516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45955.029806018516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45955.029806018516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45955.029806018516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45955.029806018516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45955.029806018516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45955.029806018516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45955.029806018516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45955.029806018516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45955.029806018516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45955.029806018516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45955.029806018516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45955.029806018516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45955.029806018516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45955.029806018516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45955.029806018516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45955.029806018516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45955.029806018516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45955.029806018516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45955.029806018516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45955.029806018516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45955.029806018516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45955.029806018516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45955.029806018516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45955.029806018516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45955.029806018516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45955.029806018516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45955.029806018516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45955.029806018516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45955.029806018516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45955.029806018516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45955.029806018516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45955.029806018516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45955.029806018516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45955.029806018516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45955.029806018516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45955.029806018516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45955.029806018516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45955.029806018516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45955.029806018516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45955.029806018516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45955.029806018516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45955.029806018516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45955.029806018516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45955.029806018516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45955.029806018516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45955.029806018516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45955.029806018516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45955.029806018516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45955.029806018516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45955.029806018516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45955.029806018516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45955.029806018516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45955.029806018516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45955.029806018516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45955.029806018516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45955.029806018516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45955.029806018516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45955.029806018516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45955.029806018516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45955.029806018516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45955.029806018516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45955.029806018516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45955.029806018516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45955.029806018516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45955.029806018516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45955.029806018516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45955.029806018516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45955.029806018516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45955.029806018516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45955.029806018516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45955.029806018516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45955.029806018516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45955.029806018516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45955.029806018516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45955.029806018516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45955.029806018516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45955.029806018516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45955.029806018516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45955.029806018516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45955.029806018516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45955.029806018516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45955.029806018516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45955.029806018516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45955.029806018516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45955.029806018516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45955.029806018516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45955.029806018516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45955.029806018516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45955.029806018516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45955.029806018516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45955.029806018516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45955.029806018516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45955.029806018516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45955.029806018516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45955.029806018516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45955.029806018516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45955.029806018516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45955.029806018516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45955.029806018516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45955.029806018516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45955.029806018516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45955.029806018516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45955.029806018516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45955.029806018516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45955.029806018516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45955.029806018516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45955.029806018516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45955.029806018516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45955.029806018516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45955.029806018516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45955.029806018516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45955.029806018516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45955.029806018516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45955.029806018516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45955.029806018516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45955.029806018516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45955.029806018516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45955.029806018516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45955.029806018516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45955.029806018516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45955.029806018516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45955.029806018516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45955.029806018516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45955.029806018516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45955.029806018516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45955.029806018516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45955.029806018516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45955.029806018516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45955.029806018516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45955.029806018516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45955.029806018516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45955.029806018516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45955.029806018516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45955.029806018516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45955.029806018516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45955.029806018516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45955.029806018516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45955.029806018516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45955.029806018516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45955.029806018516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45955.029806018516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45955.029806018516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45955.029806018516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45955.029806018516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45955.029806018516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45955.029806018516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45955.029806018516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45955.029806018516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45955.029806018516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45955.029806018516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45955.029806018516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45955.029806018516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45955.029806018516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45955.029806018516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45955.029806018516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45955.029806018516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45955.029806018516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45955.029806018516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45955.029806018516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45955.029806018516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45955.029806018516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45955.029806018516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45955.029806018516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45955.029806018516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45955.029806018516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45955.029806018516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45955.029806018516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45955.029806018516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45955.029806018516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45955.029806018516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45955.029806018516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45955.029806018516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45955.029806018516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45955.029806018516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45955.029806018516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45955.029806018516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45955.029806018516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45955.029806018516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45955.029806018516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45955.029806018516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45955.029806018516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45955.029806018516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45955.029806018516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45955.029806018516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45955.029806018516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45955.029806018516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45955.029806018516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45955.029806018516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45955.029806018516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45955.029806018516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45955.029806018516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45955.029806018516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45955.029806018516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45955.029806018516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45955.029806018516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45955.029806018516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45955.029806018516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45955.029806018516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45955.029806018516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45955.029806018516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45955.029806018516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45955.029806018516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45955.029806018516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45955.029806018516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45955.029806018516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45955.029806018516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45955.029806018516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45955.029806018516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45955.029806018516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45955.029806018516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45955.029806018516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45955.029806018516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45955.029806018516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45955.029806018516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45955.029806018516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45955.029806018516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45955.029806018516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45955.029806018516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45955.029806018516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45955.029806018516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45955.029806018516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45955.029806018516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45955.029806018516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45955.029806018516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45955.029806018516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45955.029806018516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45955.029806018516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45955.029806018516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45955.029806018516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45955.029806018516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45955.029806018516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45955.029806018516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45955.029806018516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45955.029806018516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45955.029806018516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45955.029806018516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45955.029806018516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45955.029806018516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45955.029806018516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45955.029806018516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45955.029806018516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45955.029806018516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45955.029806018516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45955.029806018516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45955.029806018516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45955.029806018516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45955.029806018516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45955.029806018516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45955.029806018516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45955.029806018516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45955.029806018516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45955.029806018516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45955.029806018516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45955.029806018516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45955.029806018516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45955.029806018516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45955.029806018516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45955.029806018516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45955.029806018516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45955.029806018516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45955.029806018516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45955.029806018516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45955.029806018516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45955.029806018516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45955.029806018516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45955.029806018516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45955.029806018516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45955.029806018516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45955.029806018516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45955.029806018516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45955.029806018516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45955.029806018516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45955.029806018516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45955.029806018516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45955.029806018516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45955.029806018516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45955.029806018516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45955.029806018516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45955.029806018516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45955.029806018516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45955.029806018516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45955.029806018516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45955.029806018516</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2</v>
      </c>
      <c r="D2" s="104" t="s">
        <v>33125</v>
      </c>
      <c r="E2" s="107" t="s">
        <v>39080</v>
      </c>
      <c r="F2" s="108">
        <v>45955.013009259259</v>
      </c>
      <c r="G2" s="77">
        <f ca="1">IFERROR(NOW()-F2,"-")</f>
        <v>1.6796759256976657E-2</v>
      </c>
      <c r="H2" s="108">
        <v>45955.002210648148</v>
      </c>
      <c r="I2" s="104" t="str">
        <f>IFERROR(VLOOKUP(D2,DB!A:F,6,0),"")</f>
        <v>SCECO</v>
      </c>
      <c r="J2" s="103" t="str">
        <f>IFERROR(VLOOKUP(D2,DB!A:G,7,0),"")</f>
        <v>Dead</v>
      </c>
      <c r="K2" s="109" t="s">
        <v>39108</v>
      </c>
      <c r="L2" s="110" t="str">
        <f>IFERROR(VLOOKUP(D2,DB!A:I,9,0),"")</f>
        <v>Latis</v>
      </c>
    </row>
    <row r="3" spans="1:16383" ht="31.5" customHeight="1">
      <c r="A3" s="105"/>
      <c r="B3" s="104" t="str">
        <f>IFERROR(VLOOKUP(D3,DB!A:K,11,0),"")</f>
        <v/>
      </c>
      <c r="C3" s="106"/>
      <c r="D3" s="104"/>
      <c r="E3" s="107"/>
      <c r="F3" s="108"/>
      <c r="G3" s="77">
        <f ca="1">IFERROR(NOW()-F3,"-")</f>
        <v>45955.029806018516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45955.029806018516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45955.029806018516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45955.029806018516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45955.029806018516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45955.029806018516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45955.029806018516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45955.029806018516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45955.029806018516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45955.029806018516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45955.029806018516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45955.029806018516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45955.029806018516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45955.029806018516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45955.029806018516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45955.029806018516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45955.029806018516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45955.029806018516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45955.029806018516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45955.029806018516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45955.029806018516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45955.029806018516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45955.029806018516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45955.029806018516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45955.029806018516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45955.029806018516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45955.029806018516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45955.029806018516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45955.029806018516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45955.029806018516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45955.029806018516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45955.029806018516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45955.029806018516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45955.029806018516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45955.029806018516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45955.029806018516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45955.029806018516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45955.029806018516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45955.029806018516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45955.029806018516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45955.029806018516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45955.029806018516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45955.029806018516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45955.029806018516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45955.029806018516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45955.029806018516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45955.029806018516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45955.029806018516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45955.029806018516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45955.029806018516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45955.029806018516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45955.029806018516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45955.029806018516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45955.029806018516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45955.029806018516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45955.029806018516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45955.029806018516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45955.029806018516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45955.029806018516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45955.029806018516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45955.029806018516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45955.029806018516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45955.029806018516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45955.029806018516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45955.029806018516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45955.029806018516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45955.029806018516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45955.029806018516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45955.029806018516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45955.029806018516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45955.029806018516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45955.029806018516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45955.029806018516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45955.029806018516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45955.029806018516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45955.029806018516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45955.029806018516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45955.029806018516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45955.029806018516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45955.029806018516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45955.029806018516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45955.029806018516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45955.029806018516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45955.029806018516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45955.029806018516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45955.029806018516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45955.029806018516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45955.029806018516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45955.029806018516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45955.029806018516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45955.029806018516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45955.029806018516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45955.029806018516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45955.029806018516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45955.029806018516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45955.029806018516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45955.029806018516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45955.029806018516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45955.029806018516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45955.029806018516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45955.029806018516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45955.029806018516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45955.029806018516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45955.029806018516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45955.029806018516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45955.029806018516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45955.029806018516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45955.029806018516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45955.029806018516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45955.029806018516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45955.029806018516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45955.029806018516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45955.029806018516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45955.029806018516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45955.029806018516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45955.029806018516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45955.029806018516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45955.029806018516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45955.029806018516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45955.029806018516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45955.029806018516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45955.029806018516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45955.029806018516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45955.029806018516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45955.029806018516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45955.029806018516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45955.029806018516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45955.029806018516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45955.029806018516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45955.029806018516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45955.029806018516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45955.029806018516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45955.029806018516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45955.029806018516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45955.029806018516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45955.029806018516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45955.029806018516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45955.029806018516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45955.029806018516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45955.029806018516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45955.029806018516</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2025-10-24T21:43:07Z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