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292" documentId="120_S{2AC9BD13-BADA-5192-A53E-5A8FF88502F6}" xr6:coauthVersionLast="47" xr6:coauthVersionMax="47" xr10:uidLastSave="{0B7C868C-651A-48F7-8228-8E326E58504C}"/>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15" i="1"/>
  <c r="G15" i="1"/>
  <c r="I15" i="1"/>
  <c r="J15" i="1"/>
  <c r="L15" i="1"/>
  <c r="B16" i="1"/>
  <c r="G16" i="1"/>
  <c r="I16" i="1"/>
  <c r="J16" i="1"/>
  <c r="L16" i="1"/>
  <c r="B17" i="1"/>
  <c r="G17" i="1"/>
  <c r="I17" i="1"/>
  <c r="J17" i="1"/>
  <c r="L1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J3" i="1"/>
  <c r="J4" i="1"/>
  <c r="J5" i="1"/>
  <c r="J6" i="1"/>
  <c r="J7" i="1"/>
  <c r="J8" i="1"/>
  <c r="J9" i="1"/>
  <c r="J10" i="1"/>
  <c r="J11" i="1"/>
  <c r="J12" i="1"/>
  <c r="J13" i="1"/>
  <c r="J14" i="1"/>
  <c r="I3" i="1"/>
  <c r="I4" i="1"/>
  <c r="I5" i="1"/>
  <c r="I6" i="1"/>
  <c r="I7" i="1"/>
  <c r="I8" i="1"/>
  <c r="I9" i="1"/>
  <c r="I10" i="1"/>
  <c r="I11" i="1"/>
  <c r="I12" i="1"/>
  <c r="I13" i="1"/>
  <c r="I14" i="1"/>
  <c r="G3" i="1"/>
  <c r="G4" i="1"/>
  <c r="G5" i="1"/>
  <c r="G6" i="1"/>
  <c r="G7" i="1"/>
  <c r="G8" i="1"/>
  <c r="G9" i="1"/>
  <c r="G10" i="1"/>
  <c r="G11" i="1"/>
  <c r="G12" i="1"/>
  <c r="G13" i="1"/>
  <c r="G14" i="1"/>
  <c r="B3" i="1"/>
  <c r="B4" i="1"/>
  <c r="B5" i="1"/>
  <c r="B6" i="1"/>
  <c r="B7" i="1"/>
  <c r="B8" i="1"/>
  <c r="B9" i="1"/>
  <c r="B10" i="1"/>
  <c r="B11" i="1"/>
  <c r="B12" i="1"/>
  <c r="B13" i="1"/>
  <c r="B14"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<sst xmlns="http://schemas.openxmlformats.org/spreadsheetml/2006/main" count="180321" uniqueCount="39135">
  <si>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</si>
  <si>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</si>
  <si>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</si>
  <si>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</si>
  <si>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</si>
  <si>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</si>
  <si>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</si>
  <si>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</si>
  <si>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</si>
  <si>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</si>
  <si>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</si>
  <si>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</si>
  <si>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</si>
  <si>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</si>
  <si>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</si>
  <si>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</si>
  <si>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</si>
  <si>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</si>
  <si>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</si>
  <si>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</si>
  <si>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</si>
  <si>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</si>
  <si>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</si>
  <si>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</si>
  <si>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</si>
  <si>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</si>
  <si>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</si>
  <si>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</si>
  <si>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</si>
  <si>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</si>
  <si>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</si>
  <si>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</si>
  <si>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</si>
  <si>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</si>
  <si>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</si>
  <si>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</si>
  <si>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</si>
  <si>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</si>
  <si>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</si>
  <si>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</si>
  <si>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</si>
  <si>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</si>
  <si>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</si>
  <si>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</si>
  <si>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</si>
  <si>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</si>
  <si>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</si>
  <si>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</si>
  <si>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</si>
  <si>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</si>
  <si>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</si>
  <si>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</si>
  <si>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</si>
  <si>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</si>
  <si>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</si>
  <si>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</si>
  <si>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</si>
  <si>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</si>
  <si>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</si>
  <si>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</si>
  <si>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</si>
  <si>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</si>
  <si>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</si>
  <si>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</si>
  <si>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</si>
  <si>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</si>
  <si>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</si>
  <si>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</si>
  <si>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</si>
  <si>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</si>
  <si>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</si>
  <si>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</si>
  <si>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</si>
  <si>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</si>
  <si>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</si>
  <si>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</si>
  <si>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</si>
  <si>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</si>
  <si>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</si>
  <si>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</si>
  <si>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</si>
  <si>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</si>
  <si>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</si>
  <si>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</si>
  <si>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</si>
  <si>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</si>
  <si>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</si>
  <si>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</si>
  <si>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</si>
  <si>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</si>
  <si>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</si>
  <si>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</si>
  <si>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</si>
  <si>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</si>
  <si>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</si>
  <si>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</si>
  <si>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</si>
  <si>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</si>
  <si>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</si>
  <si>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</si>
  <si>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</si>
  <si>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</si>
  <si>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</si>
  <si>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</si>
  <si>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</si>
  <si>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</si>
  <si>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</si>
  <si>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</si>
  <si>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</si>
  <si>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</si>
  <si>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</si>
  <si>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</si>
  <si>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</si>
  <si>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</si>
  <si>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</si>
  <si>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</si>
  <si>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</si>
  <si>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</si>
  <si>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</si>
  <si>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</si>
  <si>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</si>
  <si>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</si>
  <si>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</si>
  <si>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</si>
  <si>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</si>
  <si>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</si>
  <si>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</si>
  <si>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</si>
  <si>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</si>
  <si>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</si>
  <si>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</si>
  <si>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</si>
  <si>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</si>
  <si>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</si>
  <si>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</si>
  <si>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</si>
  <si>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</si>
  <si>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</si>
  <si>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</si>
  <si>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</si>
  <si>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</si>
  <si>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</si>
  <si>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</si>
  <si>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</si>
  <si>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</si>
  <si>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</si>
  <si>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</si>
  <si>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</si>
  <si>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</si>
  <si>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</si>
  <si>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</si>
  <si>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</si>
  <si>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</si>
  <si>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</si>
  <si>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</si>
  <si>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</si>
  <si>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</si>
  <si>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</si>
  <si>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</si>
  <si>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</si>
  <si>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</si>
  <si>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</si>
  <si>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</si>
  <si>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</si>
  <si>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</si>
  <si>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</si>
  <si>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</si>
  <si>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</si>
  <si>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</si>
  <si>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</si>
  <si>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</si>
  <si>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</si>
  <si>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</si>
  <si>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</si>
  <si>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</si>
  <si>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</si>
  <si>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</si>
  <si>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</si>
  <si>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</si>
  <si>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</si>
  <si>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</si>
  <si>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</si>
  <si>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</si>
  <si>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</si>
  <si>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</si>
  <si>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</si>
  <si>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</si>
  <si>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</si>
  <si>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</si>
  <si>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</si>
  <si>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</si>
  <si>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</si>
  <si>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</si>
  <si>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</si>
  <si>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</si>
  <si>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</si>
  <si>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</si>
  <si>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</si>
  <si>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</si>
  <si>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</si>
  <si>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</si>
  <si>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</si>
  <si>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</si>
  <si>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</si>
  <si>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</si>
  <si>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</si>
  <si>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</si>
  <si>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</si>
  <si>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</si>
  <si>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</si>
  <si>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</si>
  <si>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</si>
  <si>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</si>
  <si>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</si>
  <si>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</si>
  <si>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</si>
  <si>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</si>
  <si>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</si>
  <si>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</si>
  <si>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</si>
  <si>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</si>
  <si>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</si>
  <si>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</si>
  <si>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</si>
  <si>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</si>
  <si>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</si>
  <si>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</si>
  <si>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</si>
  <si>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</si>
  <si>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</si>
  <si>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</si>
  <si>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</si>
  <si>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</si>
  <si>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</si>
  <si>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</si>
  <si>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</si>
  <si>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</si>
  <si>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</si>
  <si>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</si>
  <si>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</si>
  <si>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</si>
  <si>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</si>
  <si>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</si>
  <si>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</si>
  <si>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</si>
  <si>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</si>
  <si>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</si>
  <si>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</si>
  <si>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</si>
  <si>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</si>
  <si>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</si>
  <si>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</si>
  <si>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</si>
  <si>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</si>
  <si>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</si>
  <si>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</si>
  <si>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</si>
  <si>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</si>
  <si>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</si>
  <si>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</si>
  <si>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</si>
  <si>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</si>
  <si>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</si>
  <si>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</si>
  <si>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</si>
  <si>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</si>
  <si>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</si>
  <si>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</si>
  <si>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</si>
  <si>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</si>
  <si>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</si>
  <si>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</si>
  <si>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</si>
  <si>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</si>
  <si>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</si>
  <si>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</si>
  <si>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</si>
  <si>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</si>
  <si>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</si>
  <si>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</si>
  <si>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</si>
  <si>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</si>
  <si>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</si>
  <si>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</si>
  <si>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</si>
  <si>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</si>
  <si>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</si>
  <si>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</si>
  <si>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</si>
  <si>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</si>
  <si>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</si>
  <si>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</si>
  <si>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</si>
  <si>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</si>
  <si>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</si>
  <si>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</si>
  <si>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</si>
  <si>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</si>
  <si>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</si>
  <si>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</si>
  <si>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</si>
  <si>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</si>
  <si>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</si>
  <si>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</si>
  <si>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</si>
  <si>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</si>
  <si>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</si>
  <si>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</si>
  <si>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</si>
  <si>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</si>
  <si>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</si>
  <si>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</si>
  <si>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</si>
  <si>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</si>
  <si>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</si>
  <si>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</si>
  <si>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</si>
  <si>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</si>
  <si>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</si>
  <si>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</si>
  <si>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</si>
  <si>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</si>
  <si>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</si>
  <si>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</si>
  <si>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</si>
  <si>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</si>
  <si>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</si>
  <si>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</si>
  <si>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</si>
  <si>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</si>
  <si>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</si>
  <si>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</si>
  <si>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</si>
  <si>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</si>
  <si>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</si>
  <si>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</si>
  <si>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</si>
  <si>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</si>
  <si>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</si>
  <si>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</si>
  <si>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</si>
  <si>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</si>
  <si>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</si>
  <si>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</si>
  <si>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</si>
  <si>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</si>
  <si>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</si>
  <si>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</si>
  <si>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</si>
  <si>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</si>
  <si>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</si>
  <si>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</si>
  <si>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</si>
  <si>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</si>
  <si>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</si>
  <si>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</si>
  <si>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</si>
  <si>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</si>
  <si>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</si>
  <si>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</si>
  <si>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</si>
  <si>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</si>
  <si>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</si>
  <si>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</si>
  <si>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</si>
  <si>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</si>
  <si>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</si>
  <si>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</si>
  <si>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</si>
  <si>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</si>
  <si>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</si>
  <si>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</si>
  <si>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</si>
  <si>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</si>
  <si>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</si>
  <si>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</si>
  <si>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</si>
  <si>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</si>
  <si>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</si>
  <si>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</si>
  <si>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</si>
  <si>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</si>
  <si>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</si>
  <si>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</si>
  <si>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</si>
  <si>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</si>
  <si>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</si>
  <si>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</si>
  <si>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</si>
  <si>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</si>
  <si>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</si>
  <si>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</si>
  <si>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</si>
  <si>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</si>
  <si>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</si>
  <si>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</si>
  <si>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</si>
  <si>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</si>
  <si>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</si>
  <si>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</si>
  <si>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</si>
  <si>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</si>
  <si>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</si>
  <si>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</si>
  <si>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</si>
  <si>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</si>
  <si>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</si>
  <si>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</si>
  <si>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</si>
  <si>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</si>
  <si>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</si>
  <si>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</si>
  <si>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</si>
  <si>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</si>
  <si>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</si>
  <si>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</si>
  <si>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</si>
  <si>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</si>
  <si>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</si>
  <si>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</si>
  <si>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</si>
  <si>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</si>
  <si>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</si>
  <si>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</si>
  <si>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</si>
  <si>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</si>
  <si>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</si>
  <si>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</si>
  <si>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</si>
  <si>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</si>
  <si>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</si>
  <si>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</si>
  <si>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</si>
  <si>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</si>
  <si>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</si>
  <si>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</si>
  <si>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</si>
  <si>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</si>
  <si>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</si>
  <si>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</si>
  <si>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</si>
  <si>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</si>
  <si>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</si>
  <si>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</si>
  <si>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</si>
  <si>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</si>
  <si>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</si>
  <si>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</si>
  <si>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</si>
  <si>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</si>
  <si>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</si>
  <si>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</si>
  <si>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</si>
  <si>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</si>
  <si>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</si>
  <si>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</si>
  <si>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</si>
  <si>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</si>
  <si>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</si>
  <si>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</si>
  <si>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</si>
  <si>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</si>
  <si>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</si>
  <si>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</si>
  <si>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</si>
  <si>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</si>
  <si>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</si>
  <si>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</si>
  <si>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</si>
  <si>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</si>
  <si>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</si>
  <si>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</si>
  <si>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</si>
  <si>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</si>
  <si>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</si>
  <si>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</si>
  <si>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</si>
  <si>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</si>
  <si>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</si>
  <si>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</si>
  <si>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</si>
  <si>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</si>
  <si>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</si>
  <si>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</si>
  <si>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</si>
  <si>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</si>
  <si>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</si>
  <si>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</si>
  <si>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</si>
  <si>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</si>
  <si>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</si>
  <si>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</si>
  <si>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</si>
  <si>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</si>
  <si>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</si>
  <si>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</si>
  <si>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</si>
  <si>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</si>
  <si>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</si>
  <si>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</si>
  <si>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</si>
  <si>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</si>
  <si>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</si>
  <si>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</si>
  <si>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</si>
  <si>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</si>
  <si>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</si>
  <si>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</si>
  <si>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</si>
  <si>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</si>
  <si>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</si>
  <si>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</si>
  <si>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</si>
  <si>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</si>
  <si>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</si>
  <si>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</si>
  <si>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</si>
  <si>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</si>
  <si>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</si>
  <si>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</si>
  <si>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</si>
  <si>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</si>
  <si>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</si>
  <si>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</si>
  <si>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</si>
  <si>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</si>
  <si>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</si>
  <si>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</si>
  <si>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</si>
  <si>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</si>
  <si>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</si>
  <si>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</si>
  <si>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</si>
  <si>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</si>
  <si>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</si>
  <si>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</si>
  <si>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</si>
  <si>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</si>
  <si>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</si>
  <si>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</si>
  <si>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</si>
  <si>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</si>
  <si>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</si>
  <si>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</si>
  <si>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</si>
  <si>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</si>
  <si>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</si>
  <si>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</si>
  <si>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</si>
  <si>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</si>
  <si>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</si>
  <si>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</si>
  <si>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</si>
  <si>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</si>
  <si>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</si>
  <si>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</si>
  <si>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</si>
  <si>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</si>
  <si>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</si>
  <si>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</si>
  <si>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</si>
  <si>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</si>
  <si>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</si>
  <si>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</si>
  <si>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</si>
  <si>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</si>
  <si>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</si>
  <si>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</si>
  <si>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</si>
  <si>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</si>
  <si>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</si>
  <si>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</si>
  <si>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</si>
  <si>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</si>
  <si>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</si>
  <si>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</si>
  <si>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</si>
  <si>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</si>
  <si>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</si>
  <si>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</si>
  <si>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</si>
  <si>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</si>
  <si>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</si>
  <si>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</si>
  <si>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</si>
  <si>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</si>
  <si>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</si>
  <si>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</si>
  <si>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</si>
  <si>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</si>
  <si>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</si>
  <si>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</si>
  <si>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</si>
  <si>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</si>
  <si>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</si>
  <si>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</si>
  <si>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</si>
  <si>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</si>
  <si>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</si>
  <si>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</si>
  <si>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</si>
  <si>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</si>
  <si>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</si>
  <si>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</si>
  <si>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</si>
  <si>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</si>
  <si>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</si>
  <si>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</si>
  <si>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</si>
  <si>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</si>
  <si>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</si>
  <si>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</si>
  <si>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</si>
  <si>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</si>
  <si>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</si>
  <si>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</si>
  <si>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</si>
  <si>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</si>
  <si>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</si>
  <si>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</si>
  <si>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</si>
  <si>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</si>
  <si>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</si>
  <si>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</si>
  <si>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</si>
  <si>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</si>
  <si>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</si>
  <si>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</si>
  <si>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</si>
  <si>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</si>
  <si>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</si>
  <si>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</si>
  <si>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</si>
  <si>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</si>
  <si>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</si>
  <si>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</si>
  <si>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</si>
  <si>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</si>
  <si>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</si>
  <si>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</si>
  <si>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</si>
  <si>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</si>
  <si>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</si>
  <si>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</si>
  <si>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</si>
  <si>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</si>
  <si>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</si>
  <si>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</si>
  <si>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</si>
  <si>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</si>
  <si>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</si>
  <si>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</si>
  <si>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</si>
  <si>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</si>
  <si>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</si>
  <si>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</si>
  <si>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</si>
  <si>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</si>
  <si>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</si>
  <si>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</si>
  <si>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</si>
  <si>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</si>
  <si>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</si>
  <si>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</si>
  <si>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</si>
  <si>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</si>
  <si>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</si>
  <si>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</si>
  <si>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</si>
  <si>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</si>
  <si>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</si>
  <si>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</si>
  <si>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</si>
  <si>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</si>
  <si>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</si>
  <si>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</si>
  <si>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</si>
  <si>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</si>
  <si>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</si>
  <si>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</si>
  <si>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</si>
  <si>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</si>
  <si>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</si>
  <si>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</si>
  <si>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</si>
  <si>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</si>
  <si>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</si>
  <si>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</si>
  <si>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</si>
  <si>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</si>
  <si>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</si>
  <si>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</si>
  <si>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</si>
  <si>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</si>
  <si>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</si>
  <si>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</si>
  <si>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</si>
  <si>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</si>
  <si>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</si>
  <si>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</si>
  <si>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</si>
  <si>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</si>
  <si>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</si>
  <si>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</si>
  <si>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</si>
  <si>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</si>
  <si>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</si>
  <si>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</si>
  <si>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</si>
  <si>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</si>
  <si>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</si>
  <si>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</si>
  <si>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</si>
  <si>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</si>
  <si>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</si>
  <si>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</si>
  <si>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</si>
  <si>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</si>
  <si>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</si>
  <si>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</si>
  <si>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</si>
  <si>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</si>
  <si>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</si>
  <si>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</si>
  <si>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</si>
  <si>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</si>
  <si>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</si>
  <si>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</si>
  <si>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</si>
  <si>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</si>
  <si>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</si>
  <si>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</si>
  <si>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</si>
  <si>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</si>
  <si>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</si>
  <si>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</si>
  <si>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</si>
  <si>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</si>
  <si>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</si>
  <si>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</si>
  <si>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</si>
  <si>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</si>
  <si>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</si>
  <si>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</si>
  <si>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</si>
  <si>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</si>
  <si>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</si>
  <si>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</si>
  <si>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</si>
  <si>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</si>
  <si>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</si>
  <si>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</si>
  <si>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</si>
  <si>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</si>
  <si>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</si>
  <si>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</si>
  <si>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</si>
  <si>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</si>
  <si>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</si>
  <si>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</si>
  <si>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</si>
  <si>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</si>
  <si>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</si>
  <si>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</si>
  <si>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</si>
  <si>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</si>
  <si>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</si>
  <si>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</si>
  <si>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</si>
  <si>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</si>
  <si>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</si>
  <si>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</si>
  <si>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</si>
  <si>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</si>
  <si>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</si>
  <si>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</si>
  <si>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</si>
  <si>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</si>
  <si>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</si>
  <si>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</si>
  <si>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</si>
  <si>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</si>
  <si>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</si>
  <si>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</si>
  <si>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</si>
  <si>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</si>
  <si>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</si>
  <si>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</si>
  <si>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</si>
  <si>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</si>
  <si>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</si>
  <si>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</si>
  <si>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</si>
  <si>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</si>
  <si>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</si>
  <si>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</si>
  <si>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</si>
  <si>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</si>
  <si>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</si>
  <si>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</si>
  <si>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</si>
  <si>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</si>
  <si>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</si>
  <si>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</si>
  <si>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</si>
  <si>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</si>
  <si>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</si>
  <si>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</si>
  <si>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</si>
  <si>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</si>
  <si>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</si>
  <si>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</si>
  <si>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</si>
  <si>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</si>
  <si>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</si>
  <si>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</si>
  <si>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</si>
  <si>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</si>
  <si>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</si>
  <si>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</si>
  <si>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</si>
  <si>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</si>
  <si>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</si>
  <si>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</si>
  <si>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</si>
  <si>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</si>
  <si>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</si>
  <si>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</si>
  <si>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</si>
  <si>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</si>
  <si>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</si>
  <si>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</si>
  <si>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</si>
  <si>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</si>
  <si>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</si>
  <si>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</si>
  <si>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</si>
  <si>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</si>
  <si>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</si>
  <si>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</si>
  <si>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</si>
  <si>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</si>
  <si>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</si>
  <si>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</si>
  <si>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</si>
  <si>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</si>
  <si>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</si>
  <si>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</si>
  <si>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</si>
  <si>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</si>
  <si>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</si>
  <si>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</si>
  <si>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</si>
  <si>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</si>
  <si>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</si>
  <si>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</si>
  <si>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</si>
  <si>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</si>
  <si>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</si>
  <si>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</si>
  <si>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</si>
  <si>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</si>
  <si>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</si>
  <si>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</si>
  <si>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</si>
  <si>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</si>
  <si>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</si>
  <si>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</si>
  <si>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</si>
  <si>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</si>
  <si>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</si>
  <si>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</si>
  <si>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</si>
  <si>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</si>
  <si>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</si>
  <si>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</si>
  <si>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</si>
  <si>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</si>
  <si>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</si>
  <si>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</si>
  <si>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</si>
  <si>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</si>
  <si>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</si>
  <si>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</si>
  <si>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</si>
  <si>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</si>
  <si>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</si>
  <si>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</si>
  <si>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</si>
  <si>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</si>
  <si>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</si>
  <si>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</si>
  <si>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</si>
  <si>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</si>
  <si>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</si>
  <si>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</si>
  <si>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</si>
  <si>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</si>
  <si>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</si>
  <si>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</si>
  <si>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</si>
  <si>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</si>
  <si>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</si>
  <si>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</si>
  <si>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</si>
  <si>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</si>
  <si>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</si>
  <si>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</si>
  <si>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</si>
  <si>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</si>
  <si>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</si>
  <si>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</si>
  <si>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</si>
  <si>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</si>
  <si>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</si>
  <si>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</si>
  <si>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</si>
  <si>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</si>
  <si>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</si>
  <si>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</si>
  <si>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</si>
  <si>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</si>
  <si>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</si>
  <si>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</si>
  <si>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</si>
  <si>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</si>
  <si>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</si>
  <si>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</si>
  <si>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</si>
  <si>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</si>
  <si>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</si>
  <si>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</si>
  <si>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</si>
  <si>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</si>
  <si>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</si>
  <si>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</si>
  <si>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</si>
  <si>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</si>
  <si>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</si>
  <si>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</si>
  <si>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</si>
  <si>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</si>
  <si>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</si>
  <si>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</si>
  <si>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</si>
  <si>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</si>
  <si>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</si>
  <si>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</si>
  <si>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</si>
  <si>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</si>
  <si>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</si>
  <si>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</si>
  <si>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</si>
  <si>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</si>
  <si>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</si>
  <si>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</si>
  <si>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</si>
  <si>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</si>
  <si>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</si>
  <si>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</si>
  <si>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</si>
  <si>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</si>
  <si>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</si>
  <si>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</si>
  <si>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</si>
  <si>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</si>
  <si>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</si>
  <si>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</si>
  <si>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</si>
  <si>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</si>
  <si>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</si>
  <si>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</si>
  <si>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</si>
  <si>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</si>
  <si>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</si>
  <si>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</si>
  <si>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</si>
  <si>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</si>
  <si>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</si>
  <si>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</si>
  <si>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</si>
  <si>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</si>
  <si>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</si>
  <si>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</si>
  <si>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</si>
  <si>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</si>
  <si>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</si>
  <si>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</si>
  <si>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</si>
  <si>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</si>
  <si>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</si>
  <si>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</si>
  <si>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</si>
  <si>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</si>
  <si>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</si>
  <si>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</si>
  <si>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</si>
  <si>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</si>
  <si>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</si>
  <si>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</si>
  <si>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</si>
  <si>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</si>
  <si>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</si>
  <si>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</si>
  <si>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</si>
  <si>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</si>
  <si>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</si>
  <si>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</si>
  <si>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</si>
  <si>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</si>
  <si>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</si>
  <si>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</si>
  <si>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</si>
  <si>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</si>
  <si>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</si>
  <si>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</si>
  <si>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</si>
  <si>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</si>
  <si>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</si>
  <si>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</si>
  <si>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</si>
  <si>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</si>
  <si>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</si>
  <si>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</si>
  <si>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</si>
  <si>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</si>
  <si>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</si>
  <si>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</si>
  <si>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</si>
  <si>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</si>
  <si>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</si>
  <si>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</si>
  <si>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</si>
  <si>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</si>
  <si>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</si>
  <si>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</si>
  <si>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</si>
  <si>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</si>
  <si>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</si>
  <si>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</si>
  <si>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</si>
  <si>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</si>
  <si>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</si>
  <si>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</si>
  <si>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</si>
  <si>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</si>
  <si>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</si>
  <si>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</si>
  <si>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</si>
  <si>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</si>
  <si>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</si>
  <si>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</si>
  <si>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</si>
  <si>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</si>
  <si>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</si>
  <si>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</si>
  <si>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</si>
  <si>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</si>
  <si>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</si>
  <si>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</si>
  <si>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</si>
  <si>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</si>
  <si>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</si>
  <si>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</si>
  <si>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</si>
  <si>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</si>
  <si>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</si>
  <si>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</si>
  <si>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</si>
  <si>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</si>
  <si>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</si>
  <si>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</si>
  <si>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</si>
  <si>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</si>
  <si>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</si>
  <si>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</si>
  <si>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</si>
  <si>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</si>
  <si>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</si>
  <si>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</si>
  <si>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</si>
  <si>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</si>
  <si>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</si>
  <si>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</si>
  <si>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</si>
  <si>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</si>
  <si>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</si>
  <si>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</si>
  <si>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</si>
  <si>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</si>
  <si>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</si>
  <si>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</si>
  <si>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</si>
  <si>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</si>
  <si>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</si>
  <si>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</si>
  <si>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</si>
  <si>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</si>
  <si>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</si>
  <si>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</si>
  <si>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</si>
  <si>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</si>
  <si>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</si>
  <si>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</si>
  <si>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</si>
  <si>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</si>
  <si>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</si>
  <si>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</si>
  <si>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</si>
  <si>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</si>
  <si>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</si>
  <si>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</si>
  <si>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</si>
  <si>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</si>
  <si>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</si>
  <si>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</si>
  <si>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</si>
  <si>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</si>
  <si>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</si>
  <si>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</si>
  <si>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</si>
  <si>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</si>
  <si>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</si>
  <si>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</si>
  <si>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</si>
  <si>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</si>
  <si>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</si>
  <si>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</si>
  <si>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</si>
  <si>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</si>
  <si>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</si>
  <si>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</si>
  <si>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</si>
  <si>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</si>
  <si>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</si>
  <si>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</si>
  <si>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</si>
  <si>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</si>
  <si>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</si>
  <si>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</si>
  <si>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</si>
  <si>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</si>
  <si>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</si>
  <si>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</si>
  <si>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</si>
  <si>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</si>
  <si>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</si>
  <si>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</si>
  <si>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</si>
  <si>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</si>
  <si>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</si>
  <si>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</si>
  <si>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</si>
  <si>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</si>
  <si>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</si>
  <si>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</si>
  <si>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</si>
  <si>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</si>
  <si>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</si>
  <si>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</si>
  <si>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</si>
  <si>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</si>
  <si>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</si>
  <si>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</si>
  <si>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</si>
  <si>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</si>
  <si>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</si>
  <si>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</si>
  <si>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</si>
  <si>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</si>
  <si>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</si>
  <si>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</si>
  <si>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</si>
  <si>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</si>
  <si>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</si>
  <si>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</si>
  <si>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</si>
  <si>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</si>
  <si>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</si>
  <si>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</si>
  <si>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</si>
  <si>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</si>
  <si>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</si>
  <si>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</si>
  <si>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</si>
  <si>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</si>
  <si>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</si>
  <si>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</si>
  <si>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</si>
  <si>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</si>
  <si>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</si>
  <si>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</si>
  <si>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</si>
  <si>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</si>
  <si>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</si>
  <si>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</si>
  <si>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</si>
  <si>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</si>
  <si>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</si>
  <si>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</si>
  <si>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</si>
  <si>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</si>
  <si>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</si>
  <si>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</si>
  <si>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</si>
  <si>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</si>
  <si>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</si>
  <si>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</si>
  <si>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</si>
  <si>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</si>
  <si>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</si>
  <si>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</si>
  <si>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</si>
  <si>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</si>
  <si>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</si>
  <si>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</si>
  <si>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</si>
  <si>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</si>
  <si>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</si>
  <si>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</si>
  <si>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</si>
  <si>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</si>
  <si>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</si>
  <si>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</si>
  <si>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</si>
  <si>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</si>
  <si>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</si>
  <si>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</si>
  <si>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</si>
  <si>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</si>
  <si>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</si>
  <si>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</si>
  <si>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</si>
  <si>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</si>
  <si>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</si>
  <si>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</si>
  <si>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</si>
  <si>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</si>
  <si>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</si>
  <si>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</si>
  <si>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</si>
  <si>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</si>
  <si>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</si>
  <si>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</si>
  <si>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</si>
  <si>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</si>
  <si>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</si>
  <si>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</si>
  <si>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</si>
  <si>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</si>
  <si>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</si>
  <si>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</si>
  <si>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</si>
  <si>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</si>
  <si>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</si>
  <si>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</si>
  <si>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</si>
  <si>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</si>
  <si>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</si>
  <si>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</si>
  <si>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</si>
  <si>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</si>
  <si>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</si>
  <si>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</si>
  <si>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</si>
  <si>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</si>
  <si>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</si>
  <si>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</si>
  <si>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</si>
  <si>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</si>
  <si>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</si>
  <si>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</si>
  <si>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</si>
  <si>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</si>
  <si>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</si>
  <si>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</si>
  <si>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</si>
  <si>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</si>
  <si>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</si>
  <si>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</si>
  <si>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</si>
  <si>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</si>
  <si>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</si>
  <si>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</si>
  <si>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</si>
  <si>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</si>
  <si>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</si>
  <si>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</si>
  <si>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</si>
  <si>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</si>
  <si>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</si>
  <si>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</si>
  <si>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</si>
  <si>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</si>
  <si>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</si>
  <si>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</si>
  <si>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</si>
  <si>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</si>
  <si>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</si>
  <si>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</si>
  <si>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</si>
  <si>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</si>
  <si>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</si>
  <si>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</si>
  <si>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</si>
  <si>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</si>
  <si>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</si>
  <si>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</si>
  <si>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</si>
  <si>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</si>
  <si>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</si>
  <si>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</si>
  <si>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</si>
  <si>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</si>
  <si>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</si>
  <si>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</si>
  <si>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</si>
  <si>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</si>
  <si>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</si>
  <si>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</si>
  <si>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</si>
  <si>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</si>
  <si>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</si>
  <si>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</si>
  <si>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</si>
  <si>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</si>
  <si>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</si>
  <si>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</si>
  <si>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</si>
  <si>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</si>
  <si>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</si>
  <si>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</si>
  <si>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</si>
  <si>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</si>
  <si>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</si>
  <si>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</si>
  <si>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</si>
  <si>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</si>
  <si>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</si>
  <si>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</si>
  <si>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</si>
  <si>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</si>
  <si>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</si>
  <si>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</si>
  <si>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</si>
  <si>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</si>
  <si>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</si>
  <si>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</si>
  <si>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</si>
  <si>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</si>
  <si>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</si>
  <si>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</si>
  <si>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</si>
  <si>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</si>
  <si>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</si>
  <si>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</si>
  <si>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</si>
  <si>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</si>
  <si>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</si>
  <si>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</si>
  <si>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</si>
  <si>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</si>
  <si>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</si>
  <si>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</si>
  <si>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</si>
  <si>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</si>
  <si>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</si>
  <si>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</si>
  <si>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</si>
  <si>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</si>
  <si>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</si>
  <si>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</si>
  <si>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</si>
  <si>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</si>
  <si>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</si>
  <si>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</si>
  <si>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</si>
  <si>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</si>
  <si>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</si>
  <si>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</si>
  <si>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</si>
  <si>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</si>
  <si>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</si>
  <si>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</si>
  <si>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</si>
  <si>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</si>
  <si>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</si>
  <si>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</si>
  <si>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</si>
  <si>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</si>
  <si>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</si>
  <si>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</si>
  <si>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</si>
  <si>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</si>
  <si>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</si>
  <si>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</si>
  <si>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</si>
  <si>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</si>
  <si>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</si>
  <si>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</si>
  <si>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</si>
  <si>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</si>
  <si>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</si>
  <si>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</si>
  <si>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</si>
  <si>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</si>
  <si>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</si>
  <si>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</si>
  <si>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</si>
  <si>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</si>
  <si>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</si>
  <si>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</si>
  <si>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</si>
  <si>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</si>
  <si>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</si>
  <si>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</si>
  <si>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</si>
  <si>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</si>
  <si>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</si>
  <si>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</si>
  <si>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</si>
  <si>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</si>
  <si>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</si>
  <si>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</si>
  <si>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</si>
  <si>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</si>
  <si>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</si>
  <si>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</si>
  <si>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</si>
  <si>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</si>
  <si>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</si>
  <si>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</si>
  <si>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</si>
  <si>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</si>
  <si>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</si>
  <si>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</si>
  <si>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</si>
  <si>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</si>
  <si>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</si>
  <si>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</si>
  <si>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</si>
  <si>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</si>
  <si>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</si>
  <si>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</si>
  <si>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</si>
  <si>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</si>
  <si>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</si>
  <si>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</si>
  <si>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</si>
  <si>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</si>
  <si>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</si>
  <si>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</si>
  <si>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</si>
  <si>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</si>
  <si>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</si>
  <si>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</si>
  <si>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</si>
  <si>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</si>
  <si>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</si>
  <si>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</si>
  <si>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</si>
  <si>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</si>
  <si>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</si>
  <si>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</si>
  <si>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</si>
  <si>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</si>
  <si>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</si>
  <si>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</si>
  <si>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</si>
  <si>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</si>
  <si>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</si>
  <si>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</si>
  <si>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</si>
  <si>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</si>
  <si>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</si>
  <si>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</si>
  <si>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</si>
  <si>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</si>
  <si>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</si>
  <si>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</si>
  <si>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</si>
  <si>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</si>
  <si>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</si>
  <si>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</si>
  <si>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</si>
  <si>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</si>
  <si>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</si>
  <si>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</si>
  <si>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</si>
  <si>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</si>
  <si>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</si>
  <si>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</si>
  <si>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</si>
  <si>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</si>
  <si>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</si>
  <si>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</si>
  <si>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</si>
  <si>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</si>
  <si>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</si>
  <si>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</si>
  <si>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</si>
  <si>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</si>
  <si>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</si>
  <si>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</si>
  <si>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</si>
  <si>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</si>
  <si>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</si>
  <si>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</si>
  <si>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</si>
  <si>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</si>
  <si>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</si>
  <si>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</si>
  <si>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</si>
  <si>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</si>
  <si>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</si>
  <si>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</si>
  <si>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</si>
  <si>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</si>
  <si>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</si>
  <si>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</si>
  <si>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</si>
  <si>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</si>
  <si>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</si>
  <si>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</si>
  <si>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</si>
  <si>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</si>
  <si>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</si>
  <si>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</si>
  <si>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</si>
  <si>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</si>
  <si>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</si>
  <si>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</si>
  <si>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</si>
  <si>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</si>
  <si>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</si>
  <si>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</si>
  <si>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</si>
  <si>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</si>
  <si>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</si>
  <si>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</si>
  <si>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</si>
  <si>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</si>
  <si>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</si>
  <si>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</si>
  <si>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</si>
  <si>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</si>
  <si>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</si>
  <si>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</si>
  <si>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</si>
  <si>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</si>
  <si>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</si>
  <si>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</si>
  <si>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</si>
  <si>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</si>
  <si>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</si>
  <si>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</si>
  <si>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</si>
  <si>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</si>
  <si>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</si>
  <si>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</si>
  <si>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</si>
  <si>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</si>
  <si>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</si>
  <si>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</si>
  <si>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</si>
  <si>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</si>
  <si>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</si>
  <si>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</si>
  <si>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</si>
  <si>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</si>
  <si>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</si>
  <si>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</si>
  <si>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</si>
  <si>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</si>
  <si>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</si>
  <si>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</si>
  <si>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</si>
  <si>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</si>
  <si>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</si>
  <si>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</si>
  <si>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</si>
  <si>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</si>
  <si>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</si>
  <si>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</si>
  <si>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</si>
  <si>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</si>
  <si>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</si>
  <si>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</si>
  <si>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</si>
  <si>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</si>
  <si>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</si>
  <si>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</si>
  <si>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</si>
  <si>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</si>
  <si>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</si>
  <si>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</si>
  <si>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</si>
  <si>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</si>
  <si>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</si>
  <si>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</si>
  <si>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</si>
  <si>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</si>
  <si>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</si>
  <si>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</si>
  <si>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</si>
  <si>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</si>
  <si>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</si>
  <si>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</si>
  <si>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</si>
  <si>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</si>
  <si>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</si>
  <si>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</si>
  <si>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</si>
  <si>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</si>
  <si>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</si>
  <si>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</si>
  <si>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</si>
  <si>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</si>
  <si>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</si>
  <si>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</si>
  <si>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</si>
  <si>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</si>
  <si>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</si>
  <si>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</si>
  <si>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</si>
  <si>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</si>
  <si>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</si>
  <si>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</si>
  <si>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</si>
  <si>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</si>
  <si>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</si>
  <si>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</si>
  <si>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</si>
  <si>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</si>
  <si>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</si>
  <si>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</si>
  <si>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</si>
  <si>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</si>
  <si>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</si>
  <si>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</si>
  <si>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</si>
  <si>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</si>
  <si>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</si>
  <si>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</si>
  <si>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</si>
  <si>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</si>
  <si>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</si>
  <si>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</si>
  <si>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</si>
  <si>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</si>
  <si>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</si>
  <si>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</si>
  <si>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</si>
  <si>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</si>
  <si>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</si>
  <si>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</si>
  <si>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</si>
  <si>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</si>
  <si>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</si>
  <si>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</si>
  <si>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</si>
  <si>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</si>
  <si>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</si>
  <si>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</si>
  <si>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</si>
  <si>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</si>
  <si>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</si>
  <si>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</si>
  <si>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</si>
  <si>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</si>
  <si>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</si>
  <si>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</si>
  <si>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</si>
  <si>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</si>
  <si>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</si>
  <si>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</si>
  <si>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</si>
  <si>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</si>
  <si>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</si>
  <si>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</si>
  <si>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</si>
  <si>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</si>
  <si>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</si>
  <si>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</si>
  <si>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</si>
  <si>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</si>
  <si>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</si>
  <si>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</si>
  <si>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</si>
  <si>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</si>
  <si>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</si>
  <si>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</si>
  <si>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</si>
  <si>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</si>
  <si>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</si>
  <si>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</si>
  <si>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</si>
  <si>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</si>
  <si>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</si>
  <si>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</si>
  <si>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</si>
  <si>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</si>
  <si>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</si>
  <si>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</si>
  <si>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</si>
  <si>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</si>
  <si>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</si>
  <si>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</si>
  <si>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</si>
  <si>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</si>
  <si>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</si>
  <si>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</si>
  <si>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</si>
  <si>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</si>
  <si>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</si>
  <si>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</si>
  <si>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</si>
  <si>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</si>
  <si>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</si>
  <si>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</si>
  <si>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</si>
  <si>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</si>
  <si>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</si>
  <si>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</si>
  <si>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</si>
  <si>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</si>
  <si>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</si>
  <si>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</si>
  <si>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</si>
  <si>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</si>
  <si>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</si>
  <si>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</si>
  <si>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</si>
  <si>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</si>
  <si>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</si>
  <si>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</si>
  <si>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</si>
  <si>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</si>
  <si>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</si>
  <si>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</si>
  <si>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</si>
  <si>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</si>
  <si>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</si>
  <si>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</si>
  <si>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</si>
  <si>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</si>
  <si>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</si>
  <si>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</si>
  <si>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</si>
  <si>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</si>
  <si>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</si>
  <si>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</si>
  <si>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</si>
  <si>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</si>
  <si>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</si>
  <si>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</si>
  <si>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</si>
  <si>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</si>
  <si>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</si>
  <si>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</si>
  <si>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</si>
  <si>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</si>
  <si>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</si>
  <si>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</si>
  <si>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</si>
  <si>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</si>
  <si>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</si>
  <si>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</si>
  <si>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</si>
  <si>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</si>
  <si>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</si>
  <si>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</si>
  <si>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</si>
  <si>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</si>
  <si>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</si>
  <si>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</si>
  <si>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</si>
  <si>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</si>
  <si>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</si>
  <si>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</si>
  <si>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</si>
  <si>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</si>
  <si>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</si>
  <si>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</si>
  <si>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</si>
  <si>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</si>
  <si>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</si>
  <si>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</si>
  <si>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</si>
  <si>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</si>
  <si>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</si>
  <si>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</si>
  <si>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</si>
  <si>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</si>
  <si>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</si>
  <si>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</si>
  <si>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</si>
  <si>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</si>
  <si>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</si>
  <si>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</si>
  <si>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</si>
  <si>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</si>
  <si>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</si>
  <si>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</si>
  <si>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</si>
  <si>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</si>
  <si>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</si>
  <si>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</si>
  <si>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</si>
  <si>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</si>
  <si>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</si>
  <si>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</si>
  <si>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</si>
  <si>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</si>
  <si>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</si>
  <si>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</si>
  <si>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</si>
  <si>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</si>
  <si>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</si>
  <si>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</si>
  <si>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</si>
  <si>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</si>
  <si>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</si>
  <si>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</si>
  <si>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</si>
  <si>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</si>
  <si>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</si>
  <si>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</si>
  <si>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</si>
  <si>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</si>
  <si>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</si>
  <si>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</si>
  <si>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</si>
  <si>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</si>
  <si>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</si>
  <si>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</si>
  <si>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</si>
  <si>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</si>
  <si>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</si>
  <si>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</si>
  <si>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</si>
  <si>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</si>
  <si>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</si>
  <si>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</si>
  <si>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</si>
  <si>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</si>
  <si>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</si>
  <si>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</si>
  <si>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</si>
  <si>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</si>
  <si>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</si>
  <si>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</si>
  <si>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</si>
  <si>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</si>
  <si>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</si>
  <si>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</si>
  <si>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</si>
  <si>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</si>
  <si>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</si>
  <si>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</si>
  <si>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</si>
  <si>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</si>
  <si>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</si>
  <si>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</si>
  <si>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</si>
  <si>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</si>
  <si>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</si>
  <si>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</si>
  <si>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</si>
  <si>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</si>
  <si>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</si>
  <si>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</si>
  <si>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</si>
  <si>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</si>
  <si>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</si>
  <si>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</si>
  <si>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</si>
  <si>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</si>
  <si>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</si>
  <si>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</si>
  <si>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</si>
  <si>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</si>
  <si>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</si>
  <si>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</si>
  <si>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</si>
  <si>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</si>
  <si>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</si>
  <si>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</si>
  <si>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</si>
  <si>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</si>
  <si>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</si>
  <si>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</si>
  <si>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</si>
  <si>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</si>
  <si>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</si>
  <si>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</si>
  <si>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</si>
  <si>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</si>
  <si>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</si>
  <si>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</si>
  <si>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</si>
  <si>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</si>
  <si>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</si>
  <si>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</si>
  <si>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</si>
  <si>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</si>
  <si>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</si>
  <si>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</si>
  <si>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</si>
  <si>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</si>
  <si>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</si>
  <si>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</si>
  <si>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</si>
  <si>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</si>
  <si>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</si>
  <si>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</si>
  <si>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</si>
  <si>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</si>
  <si>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</si>
  <si>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</si>
  <si>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</si>
  <si>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</si>
  <si>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</si>
  <si>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</si>
  <si>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</si>
  <si>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</si>
  <si>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</si>
  <si>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</si>
  <si>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</si>
  <si>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</si>
  <si>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</si>
  <si>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</si>
  <si>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</si>
  <si>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</si>
  <si>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</si>
  <si>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</si>
  <si>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</si>
  <si>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</si>
  <si>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</si>
  <si>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</si>
  <si>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</si>
  <si>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</si>
  <si>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</si>
  <si>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</si>
  <si>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</si>
  <si>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</si>
  <si>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</si>
  <si>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</si>
  <si>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</si>
  <si>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</si>
  <si>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</si>
  <si>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</si>
  <si>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</si>
  <si>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</si>
  <si>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</si>
  <si>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</si>
  <si>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</si>
  <si>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</si>
  <si>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</si>
  <si>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</si>
  <si>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</si>
  <si>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</si>
  <si>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</si>
  <si>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</si>
  <si>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</si>
  <si>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</si>
  <si>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</si>
  <si>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</si>
  <si>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</si>
  <si>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</si>
  <si>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</si>
  <si>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</si>
  <si>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</si>
  <si>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</si>
  <si>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</si>
  <si>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</si>
  <si>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</si>
  <si>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</si>
  <si>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</si>
  <si>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</si>
  <si>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</si>
  <si>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</si>
  <si>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</si>
  <si>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</si>
  <si>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</si>
  <si>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</si>
  <si>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</si>
  <si>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</si>
  <si>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</si>
  <si>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</si>
  <si>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</si>
  <si>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</si>
  <si>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</si>
  <si>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</si>
  <si>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</si>
  <si>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</si>
  <si>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</si>
  <si>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</si>
  <si>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</si>
  <si>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</si>
  <si>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</si>
  <si>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</si>
  <si>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</si>
  <si>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</si>
  <si>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</si>
  <si>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</si>
  <si>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</si>
  <si>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</si>
  <si>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</si>
  <si>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</si>
  <si>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</si>
  <si>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</si>
  <si>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</si>
  <si>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</si>
  <si>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</si>
  <si>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</si>
  <si>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</si>
  <si>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</si>
  <si>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</si>
  <si>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</si>
  <si>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</si>
  <si>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</si>
  <si>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</si>
  <si>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</si>
  <si>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</si>
  <si>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</si>
  <si>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</si>
  <si>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</si>
  <si>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</si>
  <si>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</si>
  <si>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</si>
  <si>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</si>
  <si>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</si>
  <si>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</si>
  <si>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</si>
  <si>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</si>
  <si>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</si>
  <si>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</si>
  <si>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</si>
  <si>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</si>
  <si>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</si>
  <si>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</si>
  <si>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</si>
  <si>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</si>
  <si>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</si>
  <si>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</si>
  <si>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</si>
  <si>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</si>
  <si>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</si>
  <si>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</si>
  <si>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</si>
  <si>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</si>
  <si>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</si>
  <si>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</si>
  <si>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</si>
  <si>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</si>
  <si>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</si>
  <si>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</si>
  <si>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</si>
  <si>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</si>
  <si>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</si>
  <si>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</si>
  <si>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</si>
  <si>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</si>
  <si>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</si>
  <si>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</si>
  <si>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</si>
  <si>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</si>
  <si>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</si>
  <si>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</si>
  <si>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</si>
  <si>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</si>
  <si>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</si>
  <si>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</si>
  <si>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</si>
  <si>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</si>
  <si>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</si>
  <si>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</si>
  <si>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</si>
  <si>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</si>
  <si>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</si>
  <si>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</si>
  <si>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</si>
  <si>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</si>
  <si>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</si>
  <si>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</si>
  <si>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</si>
  <si>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</si>
  <si>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</si>
  <si>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</si>
  <si>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</si>
  <si>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</si>
  <si>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</si>
  <si>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</si>
  <si>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</si>
  <si>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</si>
  <si>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</si>
  <si>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</si>
  <si>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</si>
  <si>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</si>
  <si>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</si>
  <si>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</si>
  <si>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</si>
  <si>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</si>
  <si>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</si>
  <si>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</si>
  <si>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</si>
  <si>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</si>
  <si>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</si>
  <si>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</si>
  <si>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</si>
  <si>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</si>
  <si>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</si>
  <si>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</si>
  <si>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</si>
  <si>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</si>
  <si>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</si>
  <si>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</si>
  <si>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</si>
  <si>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</si>
  <si>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</si>
  <si>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</si>
  <si>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</si>
  <si>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</si>
  <si>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</si>
  <si>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</si>
  <si>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</si>
  <si>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</si>
  <si>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</si>
  <si>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</si>
  <si>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</si>
  <si>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</si>
  <si>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</si>
  <si>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</si>
  <si>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</si>
  <si>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</si>
  <si>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</si>
  <si>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</si>
  <si>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</si>
  <si>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</si>
  <si>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</si>
  <si>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</si>
  <si>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</si>
  <si>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</si>
  <si>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</si>
  <si>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</si>
  <si>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</si>
  <si>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</si>
  <si>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</si>
  <si>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</si>
  <si>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</si>
  <si>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</si>
  <si>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</si>
  <si>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</si>
  <si>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</si>
  <si>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</si>
  <si>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</si>
  <si>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</si>
  <si>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</si>
  <si>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</si>
  <si>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</si>
  <si>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</si>
  <si>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</si>
  <si>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</si>
  <si>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</si>
  <si>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</si>
  <si>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</si>
  <si>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</si>
  <si>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</si>
  <si>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</si>
  <si>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</si>
  <si>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</si>
  <si>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</si>
  <si>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</si>
  <si>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</si>
  <si>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</si>
  <si>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</si>
  <si>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</si>
  <si>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</si>
  <si>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</si>
  <si>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</si>
  <si>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</si>
  <si>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</si>
  <si>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</si>
  <si>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</si>
  <si>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</si>
  <si>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</si>
  <si>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</si>
  <si>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</si>
  <si>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</si>
  <si>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</si>
  <si>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</si>
  <si>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</si>
  <si>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</si>
  <si>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</si>
  <si>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</si>
  <si>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</si>
  <si>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</si>
  <si>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</si>
  <si>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</si>
  <si>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</si>
  <si>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</si>
  <si>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</si>
  <si>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</si>
  <si>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</si>
  <si>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</si>
  <si>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</si>
  <si>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</si>
  <si>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</si>
  <si>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</si>
  <si>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</si>
  <si>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</si>
  <si>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</si>
  <si>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</si>
  <si>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</si>
  <si>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</si>
  <si>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</si>
  <si>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</si>
  <si>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</si>
  <si>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</si>
  <si>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</si>
  <si>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</si>
  <si>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</si>
  <si>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</si>
  <si>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</si>
  <si>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</si>
  <si>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</si>
  <si>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</si>
  <si>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</si>
  <si>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</si>
  <si>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</si>
  <si>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</si>
  <si>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</si>
  <si>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</si>
  <si>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</si>
  <si>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</si>
  <si>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</si>
  <si>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</si>
  <si>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</si>
  <si>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</si>
  <si>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</si>
  <si>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</si>
  <si>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</si>
  <si>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</si>
  <si>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</si>
  <si>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</si>
  <si>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</si>
  <si>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</si>
  <si>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</si>
  <si>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</si>
  <si>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</si>
  <si>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</si>
  <si>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</si>
  <si>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</si>
  <si>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</si>
  <si>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</si>
  <si>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</si>
  <si>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</si>
  <si>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</si>
  <si>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</si>
  <si>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</si>
  <si>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</si>
  <si>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</si>
  <si>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</si>
  <si>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</si>
  <si>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</si>
  <si>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</si>
  <si>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</si>
  <si>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</si>
  <si>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</si>
  <si>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</si>
  <si>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</si>
  <si>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</si>
  <si>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</si>
  <si>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</si>
  <si>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</si>
  <si>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</si>
  <si>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</si>
  <si>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</si>
  <si>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</si>
  <si>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</si>
  <si>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</si>
  <si>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</si>
  <si>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</si>
  <si>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</si>
  <si>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</si>
  <si>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</si>
  <si>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</si>
  <si>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</si>
  <si>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</si>
  <si>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</si>
  <si>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</si>
  <si>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</si>
  <si>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</si>
  <si>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</si>
  <si>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</si>
  <si>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</si>
  <si>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</si>
  <si>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</si>
  <si>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</si>
  <si>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</si>
  <si>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</si>
  <si>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</si>
  <si>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</si>
  <si>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</si>
  <si>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</si>
  <si>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</si>
  <si>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</si>
  <si>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</si>
  <si>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</si>
  <si>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</si>
  <si>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</si>
  <si>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</si>
  <si>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</si>
  <si>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</si>
  <si>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</si>
  <si>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</si>
  <si>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</si>
  <si>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</si>
  <si>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</si>
  <si>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</si>
  <si>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</si>
  <si>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</si>
  <si>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</si>
  <si>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</si>
  <si>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</si>
  <si>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</si>
  <si>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</si>
  <si>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</si>
  <si>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</si>
  <si>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</si>
  <si>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</si>
  <si>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</si>
  <si>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</si>
  <si>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</si>
  <si>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</si>
  <si>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</si>
  <si>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</si>
  <si>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</si>
  <si>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</si>
  <si>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</si>
  <si>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</si>
  <si>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</si>
  <si>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</si>
  <si>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</si>
  <si>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</si>
  <si>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</si>
  <si>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</si>
  <si>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</si>
  <si>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</si>
  <si>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</si>
  <si>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</si>
  <si>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</si>
  <si>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</si>
  <si>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</si>
  <si>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</si>
  <si>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</si>
  <si>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</si>
  <si>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</si>
  <si>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</si>
  <si>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</si>
  <si>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</si>
  <si>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</si>
  <si>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</si>
  <si>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</si>
  <si>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</si>
  <si>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</si>
  <si>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</si>
  <si>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</si>
  <si>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</si>
  <si>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</si>
  <si>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</si>
  <si>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</si>
  <si>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</si>
  <si>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</si>
  <si>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</si>
  <si>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</si>
  <si>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</si>
  <si>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</si>
  <si>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</si>
  <si>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</si>
  <si>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</si>
  <si>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</si>
  <si>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</si>
  <si>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</si>
  <si>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</si>
  <si>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</si>
  <si>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</si>
  <si>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</si>
  <si>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</si>
  <si>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</si>
  <si>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</si>
  <si>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</si>
  <si>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</si>
  <si>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</si>
  <si>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</si>
  <si>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</si>
  <si>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</si>
  <si>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</si>
  <si>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</si>
  <si>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</si>
  <si>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</si>
  <si>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</si>
  <si>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</si>
  <si>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</si>
  <si>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</si>
  <si>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</si>
  <si>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</si>
  <si>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</si>
  <si>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</si>
  <si>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</si>
  <si>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</si>
  <si>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</si>
  <si>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</si>
  <si>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</si>
  <si>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</si>
  <si>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</si>
  <si>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</si>
  <si>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</si>
  <si>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</si>
  <si>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</si>
  <si>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</si>
  <si>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</si>
  <si>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</si>
  <si>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</si>
  <si>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</si>
  <si>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</si>
  <si>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</si>
  <si>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</si>
  <si>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</si>
  <si>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</si>
  <si>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</si>
  <si>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</si>
  <si>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</si>
  <si>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</si>
  <si>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</si>
  <si>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</si>
  <si>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</si>
  <si>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</si>
  <si>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</si>
  <si>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</si>
  <si>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</si>
  <si>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</si>
  <si>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</si>
  <si>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</si>
  <si>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</si>
  <si>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</si>
  <si>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</si>
  <si>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</si>
  <si>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</si>
  <si>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</si>
  <si>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</si>
  <si>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</si>
  <si>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</si>
  <si>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</si>
  <si>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</si>
  <si>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</si>
  <si>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</si>
  <si>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</si>
  <si>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</si>
  <si>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</si>
  <si>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</si>
  <si>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</si>
  <si>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</si>
  <si>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</si>
  <si>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</si>
  <si>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</si>
  <si>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</si>
  <si>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</si>
  <si>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</si>
  <si>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</si>
  <si>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</si>
  <si>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</si>
  <si>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</si>
  <si>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</si>
  <si>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</si>
  <si>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</si>
  <si>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</si>
  <si>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</si>
  <si>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</si>
  <si>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</si>
  <si>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</si>
  <si>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</si>
  <si>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</si>
  <si>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</si>
  <si>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</si>
  <si>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</si>
  <si>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</si>
  <si>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</si>
  <si>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</si>
  <si>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</si>
  <si>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</si>
  <si>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</si>
  <si>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</si>
  <si>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</si>
  <si>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</si>
  <si>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</si>
  <si>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</si>
  <si>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</si>
  <si>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</si>
  <si>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</si>
  <si>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</si>
  <si>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</si>
  <si>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</si>
  <si>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</si>
  <si>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</si>
  <si>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</si>
  <si>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</si>
  <si>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</si>
  <si>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</si>
  <si>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</si>
  <si>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</si>
  <si>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</si>
  <si>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</si>
  <si>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</si>
  <si>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</si>
  <si>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</si>
  <si>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</si>
  <si>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</si>
  <si>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</si>
  <si>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</si>
  <si>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</si>
  <si>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</si>
  <si>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</si>
  <si>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</si>
  <si>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</si>
  <si>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</si>
  <si>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</si>
  <si>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</si>
  <si>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</si>
  <si>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</si>
  <si>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</si>
  <si>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</si>
  <si>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</si>
  <si>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</si>
  <si>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</si>
  <si>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</si>
  <si>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</si>
  <si>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</si>
  <si>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</si>
  <si>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</si>
  <si>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</si>
  <si>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</si>
  <si>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</si>
  <si>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</si>
  <si>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</si>
  <si>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</si>
  <si>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</si>
  <si>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</si>
  <si>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</si>
  <si>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</si>
  <si>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</si>
  <si>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</si>
  <si>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</si>
  <si>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</si>
  <si>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</si>
  <si>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</si>
  <si>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</si>
  <si>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</si>
  <si>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</si>
  <si>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</si>
  <si>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</si>
  <si>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</si>
  <si>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</si>
  <si>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</si>
  <si>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</si>
  <si>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</si>
  <si>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</si>
  <si>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</si>
  <si>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</si>
  <si>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</si>
  <si>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</si>
  <si>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</si>
  <si>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</si>
  <si>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</si>
  <si>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</si>
  <si>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</si>
  <si>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</si>
  <si>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</si>
  <si>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</si>
  <si>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</si>
  <si>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</si>
  <si>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</si>
  <si>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</si>
  <si>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</si>
  <si>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</si>
  <si>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</si>
  <si>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</si>
  <si>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</si>
  <si>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</si>
  <si>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</si>
  <si>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</si>
  <si>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</si>
  <si>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</si>
  <si>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</si>
  <si>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</si>
  <si>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</si>
  <si>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</si>
  <si>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</si>
  <si>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</si>
  <si>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</si>
  <si>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</si>
  <si>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</si>
  <si>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</si>
  <si>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</si>
  <si>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</si>
  <si>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</si>
  <si>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</si>
  <si>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</si>
  <si>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</si>
  <si>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</si>
  <si>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</si>
  <si>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</si>
  <si>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</si>
  <si>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</si>
  <si>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</si>
  <si>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</si>
  <si>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</si>
  <si>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</si>
  <si>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</si>
  <si>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</si>
  <si>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</si>
  <si>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</si>
  <si>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</si>
  <si>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</si>
  <si>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</si>
  <si>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</si>
  <si>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</si>
  <si>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</si>
  <si>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</si>
  <si>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</si>
  <si>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</si>
  <si>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</si>
  <si>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</si>
  <si>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</si>
  <si>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</si>
  <si>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</si>
  <si>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</si>
  <si>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</si>
  <si>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</si>
  <si>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</si>
  <si>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</si>
  <si>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</si>
  <si>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</si>
  <si>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</si>
  <si>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</si>
  <si>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</si>
  <si>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</si>
  <si>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</si>
  <si>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</si>
  <si>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</si>
  <si>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</si>
  <si>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</si>
  <si>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</si>
  <si>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</si>
  <si>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</si>
  <si>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</si>
  <si>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</si>
  <si>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</si>
  <si>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</si>
  <si>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</si>
  <si>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</si>
  <si>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</si>
  <si>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</si>
  <si>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</si>
  <si>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</si>
  <si>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</si>
  <si>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</si>
  <si>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</si>
  <si>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</si>
  <si>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</si>
  <si>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</si>
  <si>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</si>
  <si>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</si>
  <si>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</si>
  <si>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</si>
  <si>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</si>
  <si>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</si>
  <si>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</si>
  <si>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</si>
  <si>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</si>
  <si>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</si>
  <si>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</si>
  <si>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</si>
  <si>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</si>
  <si>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</si>
  <si>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</si>
  <si>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</si>
  <si>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</si>
  <si>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</si>
  <si>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</si>
  <si>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</si>
  <si>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</si>
  <si>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</si>
  <si>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</si>
  <si>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</si>
  <si>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</si>
  <si>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</si>
  <si>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</si>
  <si>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</si>
  <si>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</si>
  <si>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</si>
  <si>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</si>
  <si>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</si>
  <si>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</si>
  <si>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</si>
  <si>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</si>
  <si>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</si>
  <si>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</si>
  <si>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</si>
  <si>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</si>
  <si>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</si>
  <si>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</si>
  <si>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</si>
  <si>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</si>
  <si>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</si>
  <si>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</si>
  <si>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</si>
  <si>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</si>
  <si>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</si>
  <si>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</si>
  <si>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</si>
  <si>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</si>
  <si>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</si>
  <si>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</si>
  <si>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</si>
  <si>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</si>
  <si>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</si>
  <si>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</si>
  <si>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</si>
  <si>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</si>
  <si>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</si>
  <si>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</si>
  <si>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</si>
  <si>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</si>
  <si>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</si>
  <si>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</si>
  <si>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</si>
  <si>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</si>
  <si>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</si>
  <si>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</si>
  <si>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</si>
  <si>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</si>
  <si>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</si>
  <si>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</si>
  <si>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</si>
  <si>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</si>
  <si>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</si>
  <si>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</si>
  <si>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</si>
  <si>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</si>
  <si>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</si>
  <si>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</si>
  <si>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</si>
  <si>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</si>
  <si>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</si>
  <si>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</si>
  <si>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</si>
  <si>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</si>
  <si>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</si>
  <si>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</si>
  <si>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</si>
  <si>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</si>
  <si>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</si>
  <si>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</si>
  <si>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</si>
  <si>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</si>
  <si>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</si>
  <si>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</si>
  <si>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</si>
  <si>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</si>
  <si>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</si>
  <si>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</si>
  <si>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</si>
  <si>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</si>
  <si>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</si>
  <si>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</si>
  <si>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</si>
  <si>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</si>
  <si>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</si>
  <si>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</si>
  <si>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</si>
  <si>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</si>
  <si>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</si>
  <si>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</si>
  <si>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</si>
  <si>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</si>
  <si>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</si>
  <si>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</si>
  <si>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</si>
  <si>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</si>
  <si>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</si>
  <si>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</si>
  <si>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</si>
  <si>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</si>
  <si>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</si>
  <si>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</si>
  <si>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</si>
  <si>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</si>
  <si>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</si>
  <si>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</si>
  <si>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</si>
  <si>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</si>
  <si>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</si>
  <si>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</si>
  <si>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</si>
  <si>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</si>
  <si>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</si>
  <si>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</si>
  <si>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</si>
  <si>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</si>
  <si>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</si>
  <si>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</si>
  <si>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</si>
  <si>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</si>
  <si>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</si>
  <si>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</si>
  <si>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</si>
  <si>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</si>
  <si>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</si>
  <si>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</si>
  <si>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</si>
  <si>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</si>
  <si>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</si>
  <si>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</si>
  <si>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</si>
  <si>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</si>
  <si>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</si>
  <si>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</si>
  <si>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</si>
  <si>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</si>
  <si>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</si>
  <si>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</si>
  <si>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</si>
  <si>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</si>
  <si>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</si>
  <si>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</si>
  <si>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</si>
  <si>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</si>
  <si>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</si>
  <si>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</si>
  <si>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</si>
  <si>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</si>
  <si>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</si>
  <si>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</si>
  <si>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</si>
  <si>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</si>
  <si>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</si>
  <si>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</si>
  <si>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</si>
  <si>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</si>
  <si>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</si>
  <si>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</si>
  <si>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</si>
  <si>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</si>
  <si>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</si>
  <si>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</si>
  <si>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</si>
  <si>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</si>
  <si>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</si>
  <si>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</si>
  <si>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</si>
  <si>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</si>
  <si>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</si>
  <si>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</si>
  <si>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</si>
  <si>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</si>
  <si>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</si>
  <si>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</si>
  <si>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</si>
  <si>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</si>
  <si>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</si>
  <si>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</si>
  <si>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</si>
  <si>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</si>
  <si>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</si>
  <si>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</si>
  <si>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</si>
  <si>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</si>
  <si>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</si>
  <si>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</si>
  <si>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</si>
  <si>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</si>
  <si>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</si>
  <si>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</si>
  <si>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</si>
  <si>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</si>
  <si>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</si>
  <si>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</si>
  <si>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</si>
  <si>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</si>
  <si>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</si>
  <si>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</si>
  <si>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</si>
  <si>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</si>
  <si>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</si>
  <si>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</si>
  <si>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</si>
  <si>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</si>
  <si>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</si>
  <si>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</si>
  <si>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</si>
  <si>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</si>
  <si>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</si>
  <si>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</si>
  <si>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</si>
  <si>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</si>
  <si>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</si>
  <si>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</si>
  <si>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</si>
  <si>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</si>
  <si>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</si>
  <si>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</si>
  <si>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</si>
  <si>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</si>
  <si>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</si>
  <si>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</si>
  <si>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</si>
  <si>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</si>
  <si>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</si>
  <si>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</si>
  <si>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</si>
  <si>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</si>
  <si>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</si>
  <si>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</si>
  <si>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</si>
  <si>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</si>
  <si>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</si>
  <si>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</si>
  <si>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</si>
  <si>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</si>
  <si>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</si>
  <si>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</si>
  <si>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</si>
  <si>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</si>
  <si>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</si>
  <si>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</si>
  <si>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</si>
  <si>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</si>
  <si>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</si>
  <si>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</si>
  <si>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</si>
  <si>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</si>
  <si>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</si>
  <si>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</si>
  <si>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</si>
  <si>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</si>
  <si>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</si>
  <si>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</si>
  <si>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</si>
  <si>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</si>
  <si>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</si>
  <si>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</si>
  <si>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</si>
  <si>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</si>
  <si>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</si>
  <si>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</si>
  <si>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</si>
  <si>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</si>
  <si>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</si>
  <si>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</si>
  <si>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</si>
  <si>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</si>
  <si>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</si>
  <si>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</si>
  <si>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</si>
  <si>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</si>
  <si>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</si>
  <si>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</si>
  <si>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</si>
  <si>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</si>
  <si>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</si>
  <si>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</si>
  <si>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</si>
  <si>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</si>
  <si>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</si>
  <si>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</si>
  <si>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</si>
  <si>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</si>
  <si>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</si>
  <si>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</si>
  <si>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</si>
  <si>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</si>
  <si>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</si>
  <si>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</si>
  <si>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</si>
  <si>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</si>
  <si>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</si>
  <si>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</si>
  <si>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</si>
  <si>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</si>
  <si>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</si>
  <si>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</si>
  <si>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</si>
  <si>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</si>
  <si>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</si>
  <si>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</si>
  <si>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</si>
  <si>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</si>
  <si>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</si>
  <si>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</si>
  <si>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</si>
  <si>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</si>
  <si>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</si>
  <si>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</si>
  <si>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</si>
  <si>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</si>
  <si>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</si>
  <si>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</si>
  <si>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</si>
  <si>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</si>
  <si>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</si>
  <si>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</si>
  <si>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</si>
  <si>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</si>
  <si>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</si>
  <si>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</si>
  <si>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</si>
  <si>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</si>
  <si>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</si>
  <si>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</si>
  <si>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</si>
  <si>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</si>
  <si>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</si>
  <si>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</si>
  <si>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</si>
  <si>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</si>
  <si>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</si>
  <si>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</si>
  <si>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</si>
  <si>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</si>
  <si>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</si>
  <si>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</si>
  <si>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</si>
  <si>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</si>
  <si>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</si>
  <si>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</si>
  <si>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</si>
  <si>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</si>
  <si>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</si>
  <si>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</si>
  <si>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</si>
  <si>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</si>
  <si>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</si>
  <si>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</si>
  <si>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</si>
  <si>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</si>
  <si>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</si>
  <si>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</si>
  <si>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</si>
  <si>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</si>
  <si>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</si>
  <si>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</si>
  <si>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</si>
  <si>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</si>
  <si>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</si>
  <si>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</si>
  <si>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</si>
  <si>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</si>
  <si>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</si>
  <si>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</si>
  <si>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</si>
  <si>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</si>
  <si>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</si>
  <si>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</si>
  <si>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</si>
  <si>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</si>
  <si>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</si>
  <si>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</si>
  <si>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</si>
  <si>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</si>
  <si>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</si>
  <si>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</si>
  <si>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</si>
  <si>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</si>
  <si>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</si>
  <si>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</si>
  <si>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</si>
  <si>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</si>
  <si>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</si>
  <si>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</si>
  <si>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</si>
  <si>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</si>
  <si>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</si>
  <si>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</si>
  <si>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</si>
  <si>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</si>
  <si>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</si>
  <si>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</si>
  <si>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</si>
  <si>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</si>
  <si>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</si>
  <si>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</si>
  <si>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</si>
  <si>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</si>
  <si>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</si>
  <si>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</si>
  <si>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</si>
  <si>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</si>
  <si>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</si>
  <si>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</si>
  <si>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</si>
  <si>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</si>
  <si>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</si>
  <si>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</si>
  <si>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</si>
  <si>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</si>
  <si>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</si>
  <si>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</si>
  <si>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</si>
  <si>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</si>
  <si>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</si>
  <si>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</si>
  <si>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</si>
  <si>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</si>
  <si>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</si>
  <si>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</si>
  <si>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</si>
  <si>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</si>
  <si>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</si>
  <si>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</si>
  <si>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</si>
  <si>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</si>
  <si>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</si>
  <si>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</si>
  <si>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</si>
  <si>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</si>
  <si>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</si>
  <si>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</si>
  <si>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</si>
  <si>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</si>
  <si>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</si>
  <si>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</si>
  <si>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</si>
  <si>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</si>
  <si>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</si>
  <si>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</si>
  <si>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</si>
  <si>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</si>
  <si>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</si>
  <si>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</si>
  <si>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</si>
  <si>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</si>
  <si>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</si>
  <si>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</si>
  <si>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</si>
  <si>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</si>
  <si>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</si>
  <si>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</si>
  <si>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</si>
  <si>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</si>
  <si>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</si>
  <si>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</si>
  <si>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</si>
  <si>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</si>
  <si>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</si>
  <si>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</si>
  <si>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</si>
  <si>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</si>
  <si>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</si>
  <si>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</si>
  <si>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</si>
  <si>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</si>
  <si>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</si>
  <si>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</si>
  <si>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</si>
  <si>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</si>
  <si>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</si>
  <si>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</si>
  <si>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</si>
  <si>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</si>
  <si>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</si>
  <si>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</si>
  <si>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</si>
  <si>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</si>
  <si>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</si>
  <si>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</si>
  <si>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</si>
  <si>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</si>
  <si>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</si>
  <si>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</si>
  <si>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</si>
  <si>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</si>
  <si>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</si>
  <si>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</si>
  <si>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</si>
  <si>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</si>
  <si>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</si>
  <si>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</si>
  <si>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</si>
  <si>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</si>
  <si>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</si>
  <si>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</si>
  <si>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</si>
  <si>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</si>
  <si>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</si>
  <si>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</si>
  <si>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</si>
  <si>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</si>
  <si>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</si>
  <si>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</si>
  <si>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</si>
  <si>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</si>
  <si>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</si>
  <si>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</si>
  <si>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</si>
  <si>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</si>
  <si>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</si>
  <si>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</si>
  <si>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</si>
  <si>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</si>
  <si>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</si>
  <si>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</si>
  <si>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</si>
  <si>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</si>
  <si>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</si>
  <si>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</si>
  <si>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</si>
  <si>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</si>
  <si>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</si>
  <si>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</si>
  <si>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</si>
  <si>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</si>
  <si>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</si>
  <si>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</si>
  <si>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</si>
  <si>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</si>
  <si>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</si>
  <si>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</si>
  <si>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</si>
  <si>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</si>
  <si>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</si>
  <si>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</si>
  <si>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</si>
  <si>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</si>
  <si>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</si>
  <si>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</si>
  <si>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</si>
  <si>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</si>
  <si>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</si>
  <si>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</si>
  <si>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</si>
  <si>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</si>
  <si>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</si>
  <si>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</si>
  <si>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</si>
  <si>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</si>
  <si>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</si>
  <si>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</si>
  <si>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</si>
  <si>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</si>
  <si>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</si>
  <si>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</si>
  <si>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</si>
  <si>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</si>
  <si>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</si>
  <si>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</si>
  <si>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</si>
  <si>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</si>
  <si>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</si>
  <si>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</si>
  <si>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</si>
  <si>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</si>
  <si>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</si>
  <si>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</si>
  <si>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</si>
  <si>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</si>
  <si>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</si>
  <si>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</si>
  <si>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</si>
  <si>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</si>
  <si>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</si>
  <si>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</si>
  <si>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</si>
  <si>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</si>
  <si>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</si>
  <si>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</si>
  <si>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</si>
  <si>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</si>
  <si>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</si>
  <si>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</si>
  <si>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</si>
  <si>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</si>
  <si>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</si>
  <si>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</si>
  <si>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</si>
  <si>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</si>
  <si>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</si>
  <si>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</si>
  <si>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</si>
  <si>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</si>
  <si>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</si>
  <si>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</si>
  <si>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</si>
  <si>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</si>
  <si>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</si>
  <si>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</si>
  <si>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</si>
  <si>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</si>
  <si>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</si>
  <si>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</si>
  <si>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</si>
  <si>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</si>
  <si>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</si>
  <si>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</si>
  <si>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</si>
  <si>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</si>
  <si>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</si>
  <si>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</si>
  <si>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</si>
  <si>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</si>
  <si>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</si>
  <si>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</si>
  <si>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</si>
  <si>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</si>
  <si>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</si>
  <si>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</si>
  <si>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</si>
  <si>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</si>
  <si>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</si>
  <si>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</si>
  <si>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</si>
  <si>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</si>
  <si>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</si>
  <si>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</si>
  <si>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</si>
  <si>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</si>
  <si>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</si>
  <si>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</si>
  <si>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</si>
  <si>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</si>
  <si>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</si>
  <si>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</si>
  <si>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</si>
  <si>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</si>
  <si>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</si>
  <si>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</si>
  <si>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</si>
  <si>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</si>
  <si>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</si>
  <si>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</si>
  <si>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</si>
  <si>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</si>
  <si>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</si>
  <si>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</si>
  <si>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</si>
  <si>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</si>
  <si>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</si>
  <si>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</si>
  <si>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</si>
  <si>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</si>
  <si>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</si>
  <si>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</si>
  <si>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</si>
  <si>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</si>
  <si>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</si>
  <si>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</si>
  <si>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</si>
  <si>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</si>
  <si>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</si>
  <si>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</si>
  <si>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</si>
  <si>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</si>
  <si>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</si>
  <si>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</si>
  <si>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</si>
  <si>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</si>
  <si>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</si>
  <si>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</si>
  <si>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</si>
  <si>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</si>
  <si>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</si>
  <si>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</si>
  <si>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</si>
  <si>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</si>
  <si>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</si>
  <si>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</si>
  <si>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</si>
  <si>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</si>
  <si>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</si>
  <si>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</si>
  <si>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</si>
  <si>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</si>
  <si>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</si>
  <si>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</si>
  <si>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</si>
  <si>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</si>
  <si>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</si>
  <si>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</si>
  <si>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</si>
  <si>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</si>
  <si>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</si>
  <si>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</si>
  <si>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</si>
  <si>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</si>
  <si>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</si>
  <si>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</si>
  <si>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</si>
  <si>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</si>
  <si>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</si>
  <si>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</si>
  <si>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</si>
  <si>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</si>
  <si>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</si>
  <si>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</si>
  <si>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</si>
  <si>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</si>
  <si>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</si>
  <si>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</si>
  <si>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</si>
  <si>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</si>
  <si>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</si>
  <si>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</si>
  <si>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</si>
  <si>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</si>
  <si>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</si>
  <si>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</si>
  <si>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</si>
  <si>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</si>
  <si>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</si>
  <si>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</si>
  <si>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</si>
  <si>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</si>
  <si>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</si>
  <si>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</si>
  <si>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</si>
  <si>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</si>
  <si>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</si>
  <si>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</si>
  <si>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</si>
  <si>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</si>
  <si>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</si>
  <si>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</si>
  <si>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</si>
  <si>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</si>
  <si>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</si>
  <si>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</si>
  <si>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</si>
  <si>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</si>
  <si>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</si>
  <si>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</si>
  <si>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</si>
  <si>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</si>
  <si>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</si>
  <si>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</si>
  <si>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</si>
  <si>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</si>
  <si>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</si>
  <si>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</si>
  <si>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</si>
  <si>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</si>
  <si>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</si>
  <si>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</si>
  <si>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</si>
  <si>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</si>
  <si>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</si>
  <si>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</si>
  <si>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</si>
  <si>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</si>
  <si>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</si>
  <si>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</si>
  <si>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</si>
  <si>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</si>
  <si>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</si>
  <si>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</si>
  <si>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</si>
  <si>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</si>
  <si>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</si>
  <si>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</si>
  <si>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</si>
  <si>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</si>
  <si>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</si>
  <si>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</si>
  <si>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</si>
  <si>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</si>
  <si>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</si>
  <si>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</si>
  <si>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</si>
  <si>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</si>
  <si>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</si>
  <si>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</si>
  <si>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</si>
  <si>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</si>
  <si>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</si>
  <si>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</si>
  <si>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</si>
  <si>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</si>
  <si>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</si>
  <si>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</si>
  <si>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</si>
  <si>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</si>
  <si>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</si>
  <si>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</si>
  <si>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</si>
  <si>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</si>
  <si>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</si>
  <si>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</si>
  <si>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</si>
  <si>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</si>
  <si>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</si>
  <si>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</si>
  <si>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</si>
  <si>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</si>
  <si>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</si>
  <si>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</si>
  <si>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</si>
  <si>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</si>
  <si>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</si>
  <si>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</si>
  <si>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</si>
  <si>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</si>
  <si>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</si>
  <si>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</si>
  <si>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</si>
  <si>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</si>
  <si>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</si>
  <si>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</si>
  <si>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</si>
  <si>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</si>
  <si>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</si>
  <si>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</si>
  <si>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</si>
  <si>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</si>
  <si>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</si>
  <si>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</si>
  <si>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</si>
  <si>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</si>
  <si>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</si>
  <si>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</si>
  <si>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</si>
  <si>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</si>
  <si>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</si>
  <si>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</si>
  <si>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</si>
  <si>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</si>
  <si>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</si>
  <si>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</si>
  <si>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</si>
  <si>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</si>
  <si>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</si>
  <si>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</si>
  <si>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</si>
  <si>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</si>
  <si>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</si>
  <si>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</si>
  <si>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</si>
  <si>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</si>
  <si>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</si>
  <si>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</si>
  <si>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</si>
  <si>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</si>
  <si>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</si>
  <si>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</si>
  <si>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</si>
  <si>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</si>
  <si>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</si>
  <si>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</si>
  <si>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</si>
  <si>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</si>
  <si>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</si>
  <si>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</si>
  <si>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</si>
  <si>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</si>
  <si>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</si>
  <si>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</si>
  <si>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</si>
  <si>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</si>
  <si>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</si>
  <si>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</si>
  <si>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</si>
  <si>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</si>
  <si>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</si>
  <si>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</si>
  <si>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</si>
  <si>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</si>
  <si>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</si>
  <si>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</si>
  <si>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</si>
  <si>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</si>
  <si>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</si>
  <si>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</si>
  <si>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</si>
  <si>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</si>
  <si>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</si>
  <si>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</si>
  <si>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</si>
  <si>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</si>
  <si>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</si>
  <si>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</si>
  <si>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</si>
  <si>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</si>
  <si>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</si>
  <si>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</si>
  <si>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</si>
  <si>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</si>
  <si>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</si>
  <si>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</si>
  <si>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</si>
  <si>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</si>
  <si>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</si>
  <si>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</si>
  <si>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</si>
  <si>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</si>
  <si>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</si>
  <si>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</si>
  <si>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</si>
  <si>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</si>
  <si>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</si>
  <si>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</si>
  <si>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</si>
  <si>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</si>
  <si>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</si>
  <si>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</si>
  <si>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</si>
  <si>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</si>
  <si>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</si>
  <si>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</si>
  <si>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</si>
  <si>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</si>
  <si>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</si>
  <si>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</si>
  <si>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</si>
  <si>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</si>
  <si>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</si>
  <si>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</si>
  <si>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</si>
  <si>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</si>
  <si>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</si>
  <si>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</si>
  <si>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</si>
  <si>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</si>
  <si>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</si>
  <si>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</si>
  <si>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</si>
  <si>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</si>
  <si>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</si>
  <si>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</si>
  <si>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</si>
  <si>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</si>
  <si>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</si>
  <si>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</si>
  <si>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</si>
  <si>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</si>
  <si>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</si>
  <si>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</si>
  <si>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</si>
  <si>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</si>
  <si>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</si>
  <si>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</si>
  <si>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</si>
  <si>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</si>
  <si>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</si>
  <si>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</si>
  <si>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</si>
  <si>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</si>
  <si>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</si>
  <si>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</si>
  <si>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</si>
  <si>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</si>
  <si>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</si>
  <si>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</si>
  <si>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</si>
  <si>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</si>
  <si>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</si>
  <si>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</si>
  <si>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</si>
  <si>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</si>
  <si>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</si>
  <si>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</si>
  <si>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</si>
  <si>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</si>
  <si>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</si>
  <si>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</si>
  <si>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</si>
  <si>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</si>
  <si>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</si>
  <si>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</si>
  <si>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</si>
  <si>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</si>
  <si>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</si>
  <si>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</si>
  <si>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</si>
  <si>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</si>
  <si>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</si>
  <si>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</si>
  <si>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</si>
  <si>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</si>
  <si>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</si>
  <si>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</si>
  <si>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</si>
  <si>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</si>
  <si>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</si>
  <si>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</si>
  <si>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</si>
  <si>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</si>
  <si>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</si>
  <si>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</si>
  <si>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</si>
  <si>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</si>
  <si>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</si>
  <si>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</si>
  <si>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</si>
  <si>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</si>
  <si>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</si>
  <si>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</si>
  <si>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</si>
  <si>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</si>
  <si>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</si>
  <si>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</si>
  <si>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</si>
  <si>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</si>
  <si>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</si>
  <si>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</si>
  <si>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</si>
  <si>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</si>
  <si>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</si>
  <si>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</si>
  <si>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</si>
  <si>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</si>
  <si>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</si>
  <si>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</si>
  <si>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</si>
  <si>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</si>
  <si>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</si>
  <si>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</si>
  <si>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</si>
  <si>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</si>
  <si>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</si>
  <si>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</si>
  <si>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</si>
  <si>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</si>
  <si>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</si>
  <si>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</si>
  <si>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</si>
  <si>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</si>
  <si>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</si>
  <si>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</si>
  <si>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</si>
  <si>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</si>
  <si>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</si>
  <si>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</si>
  <si>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</si>
  <si>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</si>
  <si>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</si>
  <si>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</si>
  <si>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</si>
  <si>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</si>
  <si>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</si>
  <si>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</si>
  <si>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</si>
  <si>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</si>
  <si>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</si>
  <si>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</si>
  <si>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</si>
  <si>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</si>
  <si>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</si>
  <si>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</si>
  <si>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</si>
  <si>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</si>
  <si>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</si>
  <si>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</si>
  <si>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</si>
  <si>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</si>
  <si>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</si>
  <si>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</si>
  <si>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</si>
  <si>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</si>
  <si>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</si>
  <si>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</si>
  <si>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</si>
  <si>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</si>
  <si>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</si>
  <si>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</si>
  <si>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</si>
  <si>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</si>
  <si>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</si>
  <si>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</si>
  <si>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</si>
  <si>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</si>
  <si>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</si>
  <si>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</si>
  <si>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</si>
  <si>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</si>
  <si>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</si>
  <si>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</si>
  <si>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</si>
  <si>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</si>
  <si>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</si>
  <si>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</si>
  <si>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</si>
  <si>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</si>
  <si>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</si>
  <si>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</si>
  <si>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</si>
  <si>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</si>
  <si>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</si>
  <si>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</si>
  <si>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</si>
  <si>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</si>
  <si>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</si>
  <si>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</si>
  <si>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</si>
  <si>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</si>
  <si>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</si>
  <si>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</si>
  <si>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</si>
  <si>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</si>
  <si>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</si>
  <si>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</si>
  <si>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</si>
  <si>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</si>
  <si>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</si>
  <si>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</si>
  <si>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</si>
  <si>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</si>
  <si>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</si>
  <si>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</si>
  <si>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</si>
  <si>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</si>
  <si>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</si>
  <si>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</si>
  <si>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</si>
  <si>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</si>
  <si>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</si>
  <si>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</si>
  <si>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</si>
  <si>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</si>
  <si>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</si>
  <si>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</si>
  <si>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</si>
  <si>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</si>
  <si>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</si>
  <si>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</si>
  <si>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</si>
  <si>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</si>
  <si>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</si>
  <si>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</si>
  <si>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</si>
  <si>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</si>
  <si>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</si>
  <si>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</si>
  <si>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</si>
  <si>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</si>
  <si>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</si>
  <si>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</si>
  <si>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</si>
  <si>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</si>
  <si>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</si>
  <si>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</si>
  <si>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</si>
  <si>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</si>
  <si>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</si>
  <si>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</si>
  <si>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</si>
  <si>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</si>
  <si>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</si>
  <si>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</si>
  <si>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</si>
  <si>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</si>
  <si>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</si>
  <si>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</si>
  <si>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</si>
  <si>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</si>
  <si>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</si>
  <si>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</si>
  <si>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</si>
  <si>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</si>
  <si>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</si>
  <si>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</si>
  <si>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</si>
  <si>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</si>
  <si>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</si>
  <si>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</si>
  <si>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</si>
  <si>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</si>
  <si>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</si>
  <si>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</si>
  <si>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</si>
  <si>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</si>
  <si>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</si>
  <si>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</si>
  <si>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</si>
  <si>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</si>
  <si>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</si>
  <si>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</si>
  <si>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</si>
  <si>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</si>
  <si>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</si>
  <si>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</si>
  <si>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</si>
  <si>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</si>
  <si>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</si>
  <si>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</si>
  <si>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</si>
  <si>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</si>
  <si>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</si>
  <si>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</si>
  <si>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</si>
  <si>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</si>
  <si>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</si>
  <si>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</si>
  <si>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</si>
  <si>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</si>
  <si>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</si>
  <si>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</si>
  <si>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</si>
  <si>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</si>
  <si>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</si>
  <si>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</si>
  <si>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</si>
  <si>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</si>
  <si>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</si>
  <si>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</si>
  <si>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</si>
  <si>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</si>
  <si>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</si>
  <si>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</si>
  <si>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</si>
  <si>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</si>
  <si>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</si>
  <si>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</si>
  <si>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</si>
  <si>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</si>
  <si>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</si>
  <si>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</si>
  <si>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</si>
  <si>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</si>
  <si>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</si>
  <si>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</si>
  <si>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</si>
  <si>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</si>
  <si>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</si>
  <si>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</si>
  <si>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</si>
  <si>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</si>
  <si>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</si>
  <si>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</si>
  <si>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</si>
  <si>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</si>
  <si>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</si>
  <si>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</si>
  <si>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</si>
  <si>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</si>
  <si>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</si>
  <si>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</si>
  <si>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</si>
  <si>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</si>
  <si>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</si>
  <si>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</si>
  <si>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</si>
  <si>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</si>
  <si>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</si>
  <si>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</si>
  <si>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</si>
  <si>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</si>
  <si>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</si>
  <si>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</si>
  <si>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</si>
  <si>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</si>
  <si>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</si>
  <si>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</si>
  <si>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</si>
  <si>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</si>
  <si>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</si>
  <si>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</si>
  <si>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</si>
  <si>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</si>
  <si>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</si>
  <si>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</si>
  <si>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</si>
  <si>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</si>
  <si>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</si>
  <si>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</si>
  <si>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</si>
  <si>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</si>
  <si>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</si>
  <si>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</si>
  <si>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</si>
  <si>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</si>
  <si>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</si>
  <si>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</si>
  <si>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</si>
  <si>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</si>
  <si>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</si>
  <si>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</si>
  <si>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</si>
  <si>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</si>
  <si>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</si>
  <si>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</si>
  <si>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</si>
  <si>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</si>
  <si>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</si>
  <si>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</si>
  <si>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</si>
  <si>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</si>
  <si>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</si>
  <si>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</si>
  <si>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</si>
  <si>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</si>
  <si>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</si>
  <si>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</si>
  <si>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</si>
  <si>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</si>
  <si>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</si>
  <si>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</si>
  <si>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</si>
  <si>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</si>
  <si>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</si>
  <si>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</si>
  <si>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</si>
  <si>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</si>
  <si>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</si>
  <si>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</si>
  <si>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</si>
  <si>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</si>
  <si>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</si>
  <si>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</si>
  <si>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</si>
  <si>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</si>
  <si>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</si>
  <si>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</si>
  <si>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</si>
  <si>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</si>
  <si>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</si>
  <si>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</si>
  <si>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</si>
  <si>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</si>
  <si>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</si>
  <si>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</si>
  <si>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</si>
  <si>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</si>
  <si>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</si>
  <si>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</si>
  <si>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</si>
  <si>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</si>
  <si>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</si>
  <si>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</si>
  <si>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</si>
  <si>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</si>
  <si>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</si>
  <si>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</si>
  <si>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</si>
  <si>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</si>
  <si>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</si>
  <si>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</si>
  <si>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</si>
  <si>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</si>
  <si>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</si>
  <si>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</si>
  <si>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</si>
  <si>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</si>
  <si>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</si>
  <si>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</si>
  <si>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</si>
  <si>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</si>
  <si>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</si>
  <si>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</si>
  <si>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</si>
  <si>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</si>
  <si>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</si>
  <si>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</si>
  <si>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</si>
  <si>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</si>
  <si>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</si>
  <si>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</si>
  <si>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</si>
  <si>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</si>
  <si>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</si>
  <si>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</si>
  <si>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</si>
  <si>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</si>
  <si>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</si>
  <si>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</si>
  <si>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</si>
  <si>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</si>
  <si>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</si>
  <si>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</si>
  <si>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</si>
  <si>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</si>
  <si>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</si>
  <si>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</si>
  <si>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</si>
  <si>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</si>
  <si>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</si>
  <si>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</si>
  <si>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</si>
  <si>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</si>
  <si>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</si>
  <si>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</si>
  <si>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</si>
  <si>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</si>
  <si>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</si>
  <si>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</si>
  <si>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</si>
  <si>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</si>
  <si>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</si>
  <si>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</si>
  <si>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</si>
  <si>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</si>
  <si>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</si>
  <si>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</si>
  <si>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</si>
  <si>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</si>
  <si>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</si>
  <si>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</si>
  <si>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</si>
  <si>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</si>
  <si>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</si>
  <si>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</si>
  <si>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</si>
  <si>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</si>
  <si>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</si>
  <si>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</si>
  <si>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</si>
  <si>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</si>
  <si>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</si>
  <si>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</si>
  <si>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</si>
  <si>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</si>
  <si>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</si>
  <si>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</si>
  <si>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</si>
  <si>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</si>
  <si>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</si>
  <si>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</si>
  <si>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</si>
  <si>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</si>
  <si>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</si>
  <si>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</si>
  <si>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</si>
  <si>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</si>
  <si>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</si>
  <si>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</si>
  <si>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</si>
  <si>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</si>
  <si>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</si>
  <si>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</si>
  <si>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</si>
  <si>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</si>
  <si>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</si>
  <si>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</si>
  <si>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</si>
  <si>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</si>
  <si>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</si>
  <si>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</si>
  <si>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</si>
  <si>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</si>
  <si>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</si>
  <si>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</si>
  <si>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</si>
  <si>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</si>
  <si>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</si>
  <si>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</si>
  <si>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</si>
  <si>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</si>
  <si>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</si>
  <si>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</si>
  <si>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</si>
  <si>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</si>
  <si>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</si>
  <si>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</si>
  <si>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</si>
  <si>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</si>
  <si>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</si>
  <si>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</si>
  <si>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</si>
  <si>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</si>
  <si>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</si>
  <si>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</si>
  <si>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</si>
  <si>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</si>
  <si>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</si>
  <si>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</si>
  <si>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</si>
  <si>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</si>
  <si>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</si>
  <si>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</si>
  <si>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</si>
  <si>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</si>
  <si>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</si>
  <si>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</si>
  <si>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</si>
  <si>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</si>
  <si>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</si>
  <si>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</si>
  <si>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</si>
  <si>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</si>
  <si>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</si>
  <si>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</si>
  <si>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</si>
  <si>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</si>
  <si>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</si>
  <si>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</si>
  <si>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</si>
  <si>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</si>
  <si>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</si>
  <si>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</si>
  <si>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</si>
  <si>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</si>
  <si>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</si>
  <si>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</si>
  <si>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</si>
  <si>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</si>
  <si>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</si>
  <si>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</si>
  <si>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</si>
  <si>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</si>
  <si>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</si>
  <si>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</si>
  <si>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</si>
  <si>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</si>
  <si>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</si>
  <si>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</si>
  <si>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</si>
  <si>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</si>
  <si>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</si>
  <si>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</si>
  <si>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</si>
  <si>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</si>
  <si>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</si>
  <si>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</si>
  <si>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</si>
  <si>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</si>
  <si>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</si>
  <si>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</si>
  <si>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</si>
  <si>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</si>
  <si>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</si>
  <si>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</si>
  <si>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</si>
  <si>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</si>
  <si>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</si>
  <si>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</si>
  <si>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</si>
  <si>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</si>
  <si>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</si>
  <si>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</si>
  <si>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</si>
  <si>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</si>
  <si>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</si>
  <si>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</si>
  <si>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</si>
  <si>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</si>
  <si>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</si>
  <si>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</si>
  <si>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</si>
  <si>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</si>
  <si>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</si>
  <si>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</si>
  <si>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</si>
  <si>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</si>
  <si>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</si>
  <si>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</si>
  <si>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</si>
  <si>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</si>
  <si>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</si>
  <si>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</si>
  <si>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</si>
  <si>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</si>
  <si>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</si>
  <si>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</si>
  <si>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</si>
  <si>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</si>
  <si>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</si>
  <si>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</si>
  <si>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</si>
  <si>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</si>
  <si>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</si>
  <si>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</si>
  <si>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</si>
  <si>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</si>
  <si>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</si>
  <si>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</si>
  <si>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</si>
  <si>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</si>
  <si>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</si>
  <si>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</si>
  <si>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</si>
  <si>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</si>
  <si>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</si>
  <si>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</si>
  <si>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</si>
  <si>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</si>
  <si>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</si>
  <si>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</si>
  <si>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</si>
  <si>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</si>
  <si>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</si>
  <si>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</si>
  <si>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</si>
  <si>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</si>
  <si>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</si>
  <si>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</si>
  <si>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</si>
  <si>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</si>
  <si>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</si>
  <si>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</si>
  <si>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</si>
  <si>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</si>
  <si>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</si>
  <si>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</si>
  <si>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</si>
  <si>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</si>
  <si>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</si>
  <si>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</si>
  <si>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</si>
  <si>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</si>
  <si>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</si>
  <si>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</si>
  <si>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</si>
  <si>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</si>
  <si>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</si>
  <si>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</si>
  <si>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</si>
  <si>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</si>
  <si>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</si>
  <si>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</si>
  <si>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</si>
  <si>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</si>
  <si>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</si>
  <si>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</si>
  <si>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</si>
  <si>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</si>
  <si>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</si>
  <si>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</si>
  <si>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</si>
  <si>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</si>
  <si>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</si>
  <si>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</si>
  <si>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</si>
  <si>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</si>
  <si>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</si>
  <si>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</si>
  <si>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</si>
  <si>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</si>
  <si>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</si>
  <si>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</si>
  <si>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</si>
  <si>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</si>
  <si>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</si>
  <si>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</si>
  <si>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</si>
  <si>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</si>
  <si>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</si>
  <si>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</si>
  <si>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</si>
  <si>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</si>
  <si>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</si>
  <si>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</si>
  <si>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</si>
  <si>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</si>
  <si>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</si>
  <si>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</si>
  <si>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</si>
  <si>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</si>
  <si>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</si>
  <si>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</si>
  <si>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</si>
  <si>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</si>
  <si>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</si>
  <si>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</si>
  <si>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</si>
  <si>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</si>
  <si>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</si>
  <si>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</si>
  <si>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</si>
  <si>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</si>
  <si>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</si>
  <si>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</si>
  <si>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</si>
  <si>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</si>
  <si>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</si>
  <si>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</si>
  <si>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</si>
  <si>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</si>
  <si>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</si>
  <si>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</si>
  <si>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</si>
  <si>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</si>
  <si>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</si>
  <si>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</si>
  <si>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</si>
  <si>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</si>
  <si>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</si>
  <si>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</si>
  <si>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</si>
  <si>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</si>
  <si>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</si>
  <si>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</si>
  <si>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</si>
  <si>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</si>
  <si>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</si>
  <si>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</si>
  <si>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</si>
  <si>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</si>
  <si>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</si>
  <si>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</si>
  <si>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</si>
  <si>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</si>
  <si>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</si>
  <si>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</si>
  <si>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</si>
  <si>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</si>
  <si>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</si>
  <si>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</si>
  <si>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</si>
  <si>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</si>
  <si>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</si>
  <si>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</si>
  <si>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</si>
  <si>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</si>
  <si>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</si>
  <si>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</si>
  <si>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</si>
  <si>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</si>
  <si>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</si>
  <si>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</si>
  <si>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</si>
  <si>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</si>
  <si>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</si>
  <si>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</si>
  <si>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</si>
  <si>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</si>
  <si>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</si>
  <si>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</si>
  <si>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</si>
  <si>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</si>
  <si>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</si>
  <si>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</si>
  <si>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</si>
  <si>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</si>
  <si>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</si>
  <si>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</si>
  <si>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</si>
  <si>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</si>
  <si>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</si>
  <si>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</si>
  <si>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</si>
  <si>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</si>
  <si>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</si>
  <si>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</si>
  <si>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</si>
  <si>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</si>
  <si>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</si>
  <si>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</si>
  <si>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</si>
  <si>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</si>
  <si>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</si>
  <si>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</si>
  <si>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</si>
  <si>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</si>
  <si>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</si>
  <si>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</si>
  <si>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</si>
  <si>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</si>
  <si>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</si>
  <si>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</si>
  <si>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</si>
  <si>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</si>
  <si>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</si>
  <si>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</si>
  <si>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</si>
  <si>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</si>
  <si>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</si>
  <si>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</si>
  <si>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</si>
  <si>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</si>
  <si>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</si>
  <si>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</si>
  <si>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</si>
  <si>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</si>
  <si>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</si>
  <si>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</si>
  <si>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</si>
  <si>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</si>
  <si>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</si>
  <si>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</si>
  <si>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</si>
  <si>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</si>
  <si>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</si>
  <si>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</si>
  <si>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</si>
  <si>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</si>
  <si>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</si>
  <si>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</si>
  <si>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</si>
  <si>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</si>
  <si>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</si>
  <si>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</si>
  <si>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</si>
  <si>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</si>
  <si>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</si>
  <si>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</si>
  <si>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</si>
  <si>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</si>
  <si>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</si>
  <si>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</si>
  <si>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</si>
  <si>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</si>
  <si>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</si>
  <si>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</si>
  <si>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</si>
  <si>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</si>
  <si>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</si>
  <si>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</si>
  <si>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</si>
  <si>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</si>
  <si>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</si>
  <si>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</si>
  <si>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</si>
  <si>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</si>
  <si>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</si>
  <si>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</si>
  <si>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</si>
  <si>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</si>
  <si>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</si>
  <si>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</si>
  <si>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</si>
  <si>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</si>
  <si>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</si>
  <si>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</si>
  <si>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</si>
  <si>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</si>
  <si>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</si>
  <si>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</si>
  <si>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</si>
  <si>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</si>
  <si>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</si>
  <si>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</si>
  <si>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</si>
  <si>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</si>
  <si>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</si>
  <si>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</si>
  <si>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</si>
  <si>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</si>
  <si>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</si>
  <si>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</si>
  <si>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</si>
  <si>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</si>
  <si>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</si>
  <si>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</si>
  <si>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</si>
  <si>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</si>
  <si>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</si>
  <si>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</si>
  <si>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</si>
  <si>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</si>
  <si>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</si>
  <si>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</si>
  <si>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</si>
  <si>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</si>
  <si>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</si>
  <si>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</si>
  <si>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</si>
  <si>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</si>
  <si>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</si>
  <si>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</si>
  <si>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</si>
  <si>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</si>
  <si>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</si>
  <si>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</si>
  <si>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</si>
  <si>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</si>
  <si>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</si>
  <si>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</si>
  <si>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</si>
  <si>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</si>
  <si>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</si>
  <si>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</si>
  <si>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</si>
  <si>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</si>
  <si>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</si>
  <si>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</si>
  <si>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</si>
  <si>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</si>
  <si>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</si>
  <si>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</si>
  <si>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</si>
  <si>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</si>
  <si>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</si>
  <si>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</si>
  <si>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</si>
  <si>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</si>
  <si>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</si>
  <si>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</si>
  <si>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</si>
  <si>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</si>
  <si>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</si>
  <si>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</si>
  <si>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</si>
  <si>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</si>
  <si>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</si>
  <si>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</si>
  <si>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</si>
  <si>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</si>
  <si>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</si>
  <si>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</si>
  <si>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</si>
  <si>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</si>
  <si>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</si>
  <si>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</si>
  <si>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</si>
  <si>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</si>
  <si>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</si>
  <si>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</si>
  <si>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</si>
  <si>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</si>
  <si>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</si>
  <si>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</si>
  <si>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</si>
  <si>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</si>
  <si>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</si>
  <si>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</si>
  <si>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</si>
  <si>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</si>
  <si>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</si>
  <si>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</si>
  <si>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</si>
  <si>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</si>
  <si>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</si>
  <si>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</si>
  <si>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</si>
  <si>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</si>
  <si>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</si>
  <si>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</si>
  <si>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</si>
  <si>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</si>
  <si>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</si>
  <si>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</si>
  <si>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</si>
  <si>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</si>
  <si>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</si>
  <si>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</si>
  <si>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</si>
  <si>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</si>
  <si>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</si>
  <si>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</si>
  <si>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</si>
  <si>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</si>
  <si>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</si>
  <si>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</si>
  <si>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</si>
  <si>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</si>
  <si>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</si>
  <si>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</si>
  <si>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</si>
  <si>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</si>
  <si>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</si>
  <si>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</si>
  <si>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</si>
  <si>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</si>
  <si>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</si>
  <si>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</si>
  <si>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</si>
  <si>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</si>
  <si>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</si>
  <si>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</si>
  <si>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</si>
  <si>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</si>
  <si>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</si>
  <si>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</si>
  <si>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</si>
  <si>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</si>
  <si>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</si>
  <si>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</si>
  <si>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</si>
  <si>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</si>
  <si>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</si>
  <si>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</si>
  <si>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</si>
  <si>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</si>
  <si>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</si>
  <si>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</si>
  <si>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</si>
  <si>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</si>
  <si>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</si>
  <si>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</si>
  <si>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</si>
  <si>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</si>
  <si>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</si>
  <si>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</si>
  <si>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</si>
  <si>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</si>
  <si>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</si>
  <si>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</si>
  <si>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</si>
  <si>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</si>
  <si>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</si>
  <si>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</si>
  <si>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</si>
  <si>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</si>
  <si>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</si>
  <si>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</si>
  <si>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</si>
  <si>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</si>
  <si>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</si>
  <si>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</si>
  <si>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</si>
  <si>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</si>
  <si>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</si>
  <si>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</si>
  <si>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</si>
  <si>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</si>
  <si>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</si>
  <si>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</si>
  <si>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</si>
  <si>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</si>
  <si>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</si>
  <si>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</si>
  <si>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</si>
  <si>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</si>
  <si>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</si>
  <si>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</si>
  <si>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</si>
  <si>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</si>
  <si>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</si>
  <si>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</si>
  <si>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</si>
  <si>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</si>
  <si>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</si>
  <si>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</si>
  <si>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</si>
  <si>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</si>
  <si>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</si>
  <si>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</si>
  <si>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</si>
  <si>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</si>
  <si>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</si>
  <si>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</si>
  <si>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</si>
  <si>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</si>
  <si>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</si>
  <si>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</si>
  <si>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</si>
  <si>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</si>
  <si>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</si>
  <si>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</si>
  <si>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</si>
  <si>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</si>
  <si>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</si>
  <si>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</si>
  <si>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</si>
  <si>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</si>
  <si>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</si>
  <si>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</si>
  <si>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</si>
  <si>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</si>
  <si>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</si>
  <si>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</si>
  <si>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</si>
  <si>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</si>
  <si>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</si>
  <si>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</si>
  <si>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</si>
  <si>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</si>
  <si>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</si>
  <si>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</si>
  <si>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</si>
  <si>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</si>
  <si>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</si>
  <si>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</si>
  <si>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</si>
  <si>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</si>
  <si>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</si>
  <si>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</si>
  <si>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</si>
  <si>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</si>
  <si>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</si>
  <si>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</si>
  <si>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</si>
  <si>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</si>
  <si>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</si>
  <si>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</si>
  <si>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</si>
  <si>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</si>
  <si>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</si>
  <si>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</si>
  <si>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</si>
  <si>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</si>
  <si>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</si>
  <si>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</si>
  <si>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</si>
  <si>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</si>
  <si>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</si>
  <si>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</si>
  <si>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</si>
  <si>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</si>
  <si>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</si>
  <si>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</si>
  <si>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</si>
  <si>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</si>
  <si>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</si>
  <si>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</si>
  <si>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</si>
  <si>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</si>
  <si>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</si>
  <si>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</si>
  <si>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</si>
  <si>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</si>
  <si>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</si>
  <si>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</si>
  <si>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</si>
  <si>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</si>
  <si>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</si>
  <si>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</si>
  <si>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</si>
  <si>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</si>
  <si>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</si>
  <si>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</si>
  <si>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</si>
  <si>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</si>
  <si>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</si>
  <si>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</si>
  <si>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</si>
  <si>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</si>
  <si>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</si>
  <si>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</si>
  <si>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</si>
  <si>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</si>
  <si>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</si>
  <si>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</si>
  <si>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</si>
  <si>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</si>
  <si>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</si>
  <si>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</si>
  <si>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</si>
  <si>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</si>
  <si>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</si>
  <si>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</si>
  <si>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</si>
  <si>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</si>
  <si>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</si>
  <si>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</si>
  <si>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</si>
  <si>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</si>
  <si>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</si>
  <si>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</si>
  <si>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</si>
  <si>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</si>
  <si>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</si>
  <si>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</si>
  <si>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</si>
  <si>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</si>
  <si>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</si>
  <si>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</si>
  <si>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</si>
  <si>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</si>
  <si>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</si>
  <si>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</si>
  <si>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</si>
  <si>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</si>
  <si>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</si>
  <si>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</si>
  <si>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</si>
  <si>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</si>
  <si>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</si>
  <si>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</si>
  <si>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</si>
  <si>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</si>
  <si>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</si>
  <si>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</si>
  <si>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</si>
  <si>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</si>
  <si>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</si>
  <si>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</si>
  <si>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</si>
  <si>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</si>
  <si>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</si>
  <si>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</si>
  <si>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</si>
  <si>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</si>
  <si>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</si>
  <si>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</si>
  <si>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</si>
  <si>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</si>
  <si>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</si>
  <si>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</si>
  <si>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</si>
  <si>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</si>
  <si>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</si>
  <si>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</si>
  <si>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</si>
  <si>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</si>
  <si>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</si>
  <si>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</si>
  <si>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</si>
  <si>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</si>
  <si>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</si>
  <si>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</si>
  <si>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</si>
  <si>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</si>
  <si>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</si>
  <si>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</si>
  <si>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</si>
  <si>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</si>
  <si>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</si>
  <si>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</si>
  <si>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</si>
  <si>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</si>
  <si>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</si>
  <si>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</si>
  <si>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</si>
  <si>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</si>
  <si>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</si>
  <si>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</si>
  <si>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</si>
  <si>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</si>
  <si>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</si>
  <si>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</si>
  <si>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</si>
  <si>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</si>
  <si>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</si>
  <si>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</si>
  <si>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</si>
  <si>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</si>
  <si>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</si>
  <si>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</si>
  <si>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</si>
  <si>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</si>
  <si>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</si>
  <si>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</si>
  <si>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</si>
  <si>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</si>
  <si>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</si>
  <si>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</si>
  <si>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</si>
  <si>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</si>
  <si>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</si>
  <si>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</si>
  <si>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</si>
  <si>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</si>
  <si>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</si>
  <si>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</si>
  <si>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</si>
  <si>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</si>
  <si>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</si>
  <si>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</si>
  <si>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</si>
  <si>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</si>
  <si>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</si>
  <si>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</si>
  <si>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</si>
  <si>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</si>
  <si>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</si>
  <si>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</si>
  <si>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</si>
  <si>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</si>
  <si>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</si>
  <si>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</si>
  <si>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</si>
  <si>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</si>
  <si>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</si>
  <si>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</si>
  <si>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</si>
  <si>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</si>
  <si>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</si>
  <si>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</si>
  <si>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</si>
  <si>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</si>
  <si>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</si>
  <si>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</si>
  <si>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</si>
  <si>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</si>
  <si>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</si>
  <si>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</si>
  <si>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</si>
  <si>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</si>
  <si>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</si>
  <si>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</si>
  <si>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</si>
  <si>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</si>
  <si>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</si>
  <si>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</si>
  <si>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</si>
  <si>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</si>
  <si>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</si>
  <si>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</si>
  <si>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</si>
  <si>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</si>
  <si>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</si>
  <si>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</si>
  <si>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</si>
  <si>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</si>
  <si>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</si>
  <si>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</si>
  <si>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</si>
  <si>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</si>
  <si>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</si>
  <si>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</si>
  <si>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</si>
  <si>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</si>
  <si>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</si>
  <si>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</si>
  <si>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</si>
  <si>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</si>
  <si>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</si>
  <si>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</si>
  <si>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</si>
  <si>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</si>
  <si>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</si>
  <si>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</si>
  <si>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</si>
  <si>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</si>
  <si>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</si>
  <si>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</si>
  <si>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</si>
  <si>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</si>
  <si>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</si>
  <si>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</si>
  <si>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</si>
  <si>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</si>
  <si>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</si>
  <si>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</si>
  <si>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</si>
  <si>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</si>
  <si>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</si>
  <si>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</si>
  <si>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</si>
  <si>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</si>
  <si>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</si>
  <si>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</si>
  <si>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</si>
  <si>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</si>
  <si>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</si>
  <si>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</si>
  <si>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</si>
  <si>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</si>
  <si>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</si>
  <si>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</si>
  <si>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</si>
  <si>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</si>
  <si>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</si>
  <si>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</si>
  <si>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</si>
  <si>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</si>
  <si>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</si>
  <si>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</si>
  <si>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</si>
  <si>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</si>
  <si>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</si>
  <si>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</si>
  <si>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</si>
  <si>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</si>
  <si>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</si>
  <si>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</si>
  <si>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</si>
  <si>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</si>
  <si>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</si>
  <si>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</si>
  <si>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</si>
  <si>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</si>
  <si>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</si>
  <si>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</si>
  <si>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</si>
  <si>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</si>
  <si>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</si>
  <si>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</si>
  <si>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</si>
  <si>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</si>
  <si>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</si>
  <si>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</si>
  <si>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</si>
  <si>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</si>
  <si>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</si>
  <si>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</si>
  <si>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</si>
  <si>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</si>
  <si>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</si>
  <si>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</si>
  <si>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</si>
  <si>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</si>
  <si>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</si>
  <si>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</si>
  <si>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</si>
  <si>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</si>
  <si>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</si>
  <si>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</si>
  <si>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</si>
  <si>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</si>
  <si>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</si>
  <si>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</si>
  <si>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</si>
  <si>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</si>
  <si>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</si>
  <si>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</si>
  <si>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</si>
  <si>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</si>
  <si>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</si>
  <si>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</si>
  <si>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</si>
  <si>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</si>
  <si>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</si>
  <si>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</si>
  <si>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</si>
  <si>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</si>
  <si>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</si>
  <si>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</si>
  <si>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</si>
  <si>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</si>
  <si>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</si>
  <si>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</si>
  <si>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</si>
  <si>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</si>
  <si>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</si>
  <si>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</si>
  <si>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</si>
  <si>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</si>
  <si>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</si>
  <si>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</si>
  <si>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</si>
  <si>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</si>
  <si>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</si>
  <si>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</si>
  <si>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</si>
  <si>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</si>
  <si>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</si>
  <si>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</si>
  <si>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</si>
  <si>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</si>
  <si>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</si>
  <si>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</si>
  <si>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</si>
  <si>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</si>
  <si>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</si>
  <si>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</si>
  <si>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</si>
  <si>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</si>
  <si>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</si>
  <si>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</si>
  <si>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</si>
  <si>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</si>
  <si>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</si>
  <si>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</si>
  <si>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</si>
  <si>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</si>
  <si>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</si>
  <si>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</si>
  <si>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</si>
  <si>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</si>
  <si>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</si>
  <si>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</si>
  <si>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</si>
  <si>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</si>
  <si>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</si>
  <si>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</si>
  <si>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</si>
  <si>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</si>
  <si>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</si>
  <si>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</si>
  <si>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</si>
  <si>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</si>
  <si>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</si>
  <si>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</si>
  <si>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</si>
  <si>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</si>
  <si>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</si>
  <si>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</si>
  <si>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</si>
  <si>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</si>
  <si>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</si>
  <si>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</si>
  <si>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</si>
  <si>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</si>
  <si>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</si>
  <si>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</si>
  <si>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</si>
  <si>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</si>
  <si>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</si>
  <si>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</si>
  <si>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</si>
  <si>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</si>
  <si>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</si>
  <si>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</si>
  <si>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</si>
  <si>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</si>
  <si>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</si>
  <si>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</si>
  <si>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</si>
  <si>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</si>
  <si>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</si>
  <si>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</si>
  <si>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</si>
  <si>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</si>
  <si>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</si>
  <si>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</si>
  <si>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</si>
  <si>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</si>
  <si>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</si>
  <si>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</si>
  <si>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</si>
  <si>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</si>
  <si>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</si>
  <si>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</si>
  <si>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</si>
  <si>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</si>
  <si>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</si>
  <si>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</si>
  <si>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</si>
  <si>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</si>
  <si>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</si>
  <si>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</si>
  <si>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</si>
  <si>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</si>
  <si>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</si>
  <si>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</si>
  <si>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</si>
  <si>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</si>
  <si>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</si>
  <si>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</si>
  <si>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</si>
  <si>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</si>
  <si>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</si>
  <si>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</si>
  <si>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</si>
  <si>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</si>
  <si>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</si>
  <si>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</si>
  <si>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</si>
  <si>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</si>
  <si>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</si>
  <si>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</si>
  <si>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</si>
  <si>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</si>
  <si>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</si>
  <si>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</si>
  <si>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</si>
  <si>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</si>
  <si>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</si>
  <si>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</si>
  <si>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</si>
  <si>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</si>
  <si>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</si>
  <si>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</si>
  <si>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</si>
  <si>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</si>
  <si>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</si>
  <si>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</si>
  <si>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</si>
  <si>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</si>
  <si>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</si>
  <si>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</si>
  <si>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</si>
  <si>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</si>
  <si>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</si>
  <si>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</si>
  <si>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</si>
  <si>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</si>
  <si>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</si>
  <si>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</si>
  <si>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</si>
  <si>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</si>
  <si>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</si>
  <si>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</si>
  <si>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</si>
  <si>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</si>
  <si>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</si>
  <si>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</si>
  <si>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</si>
  <si>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</si>
  <si>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</si>
  <si>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</si>
  <si>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</si>
  <si>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</si>
  <si>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</si>
  <si>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</si>
  <si>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</si>
  <si>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</si>
  <si>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</si>
  <si>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</si>
  <si>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</si>
  <si>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</si>
  <si>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</si>
  <si>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</si>
  <si>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</si>
  <si>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</si>
  <si>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</si>
  <si>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</si>
  <si>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</si>
  <si>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</si>
  <si>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</si>
  <si>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</si>
  <si>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</si>
  <si>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</si>
  <si>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</si>
  <si>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</si>
  <si>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</si>
  <si>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</si>
  <si>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</si>
  <si>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</si>
  <si>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</si>
  <si>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</si>
  <si>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</si>
  <si>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</si>
  <si>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</si>
  <si>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</si>
  <si>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</si>
  <si>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</si>
  <si>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</si>
  <si>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</si>
  <si>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</si>
  <si>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</si>
  <si>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</si>
  <si>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</si>
  <si>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</si>
  <si>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</si>
  <si>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</si>
  <si>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</si>
  <si>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</si>
  <si>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</si>
  <si>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</si>
  <si>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</si>
  <si>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</si>
  <si>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</si>
  <si>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</si>
  <si>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</si>
  <si>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</si>
  <si>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</si>
  <si>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</si>
  <si>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</si>
  <si>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</si>
  <si>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</si>
  <si>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</si>
  <si>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</si>
  <si>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</si>
  <si>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</si>
  <si>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</si>
  <si>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</si>
  <si>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</si>
  <si>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</si>
  <si>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</si>
  <si>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</si>
  <si>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</si>
  <si>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</si>
  <si>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</si>
  <si>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</si>
  <si>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</si>
  <si>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</si>
  <si>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</si>
  <si>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</si>
  <si>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</si>
  <si>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</si>
  <si>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</si>
  <si>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</si>
  <si>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</si>
  <si>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</si>
  <si>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</si>
  <si>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</si>
  <si>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</si>
  <si>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</si>
  <si>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</si>
  <si>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</si>
  <si>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</si>
  <si>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</si>
  <si>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</si>
  <si>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</si>
  <si>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</si>
  <si>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</si>
  <si>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</si>
  <si>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</si>
  <si>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</si>
  <si>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</si>
  <si>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</si>
  <si>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</si>
  <si>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</si>
  <si>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</si>
  <si>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</si>
  <si>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</si>
  <si>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</si>
  <si>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</si>
  <si>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</si>
  <si>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</si>
  <si>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</si>
  <si>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</si>
  <si>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</si>
  <si>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</si>
  <si>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</si>
  <si>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</si>
  <si>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</si>
  <si>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</si>
  <si>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</si>
  <si>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</si>
  <si>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</si>
  <si>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</si>
  <si>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</si>
  <si>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</si>
  <si>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</si>
  <si>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</si>
  <si>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</si>
  <si>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</si>
  <si>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</si>
  <si>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</si>
  <si>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</si>
  <si>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</si>
  <si>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</si>
  <si>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</si>
  <si>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</si>
  <si>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</si>
  <si>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</si>
  <si>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</si>
  <si>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</si>
  <si>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</si>
  <si>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</si>
  <si>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</si>
  <si>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</si>
  <si>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</si>
  <si>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</si>
  <si>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</si>
  <si>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</si>
  <si>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</si>
  <si>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</si>
  <si>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</si>
  <si>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</si>
  <si>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</si>
  <si>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</si>
  <si>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</si>
  <si>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</si>
  <si>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</si>
  <si>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</si>
  <si>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</si>
  <si>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</si>
  <si>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</si>
  <si>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</si>
  <si>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</si>
  <si>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</si>
  <si>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</si>
  <si>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</si>
  <si>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</si>
  <si>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</si>
  <si>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</si>
  <si>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</si>
  <si>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</si>
  <si>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</si>
  <si>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</si>
  <si>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</si>
  <si>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</si>
  <si>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</si>
  <si>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</si>
  <si>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</si>
  <si>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</si>
  <si>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</si>
  <si>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</si>
  <si>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</si>
  <si>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</si>
  <si>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</si>
  <si>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</si>
  <si>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</si>
  <si>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</si>
  <si>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</si>
  <si>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</si>
  <si>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</si>
  <si>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</si>
  <si>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</si>
  <si>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</si>
  <si>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</si>
  <si>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</si>
  <si>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</si>
  <si>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</si>
  <si>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</si>
  <si>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</si>
  <si>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</si>
  <si>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</si>
  <si>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</si>
  <si>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</si>
  <si>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</si>
  <si>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</si>
  <si>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</si>
  <si>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</si>
  <si>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</si>
  <si>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</si>
  <si>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</si>
  <si>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</si>
  <si>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</si>
  <si>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</si>
  <si>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</si>
  <si>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</si>
  <si>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</si>
  <si>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</si>
  <si>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</si>
  <si>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</si>
  <si>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</si>
  <si>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</si>
  <si>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</si>
  <si>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</si>
  <si>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</si>
  <si>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</si>
  <si>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</si>
  <si>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</si>
  <si>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</si>
  <si>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</si>
  <si>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</si>
  <si>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</si>
  <si>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</si>
  <si>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</si>
  <si>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</si>
  <si>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</si>
  <si>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</si>
  <si>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</si>
  <si>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</si>
  <si>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</si>
  <si>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</si>
  <si>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</si>
  <si>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</si>
  <si>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</si>
  <si>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</si>
  <si>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</si>
  <si>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</si>
  <si>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</si>
  <si>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</si>
  <si>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</si>
  <si>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</si>
  <si>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</si>
  <si>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</si>
  <si>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</si>
  <si>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</si>
  <si>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</si>
  <si>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</si>
  <si>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</si>
  <si>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</si>
  <si>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</si>
  <si>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</si>
  <si>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</si>
  <si>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</si>
  <si>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</si>
  <si>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</si>
  <si>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</si>
  <si>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</si>
  <si>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</si>
  <si>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</si>
  <si>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</si>
  <si>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</si>
  <si>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</si>
  <si>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</si>
  <si>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</si>
  <si>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</si>
  <si>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</si>
  <si>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</si>
  <si>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</si>
  <si>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</si>
  <si>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</si>
  <si>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</si>
  <si>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</si>
  <si>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</si>
  <si>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</si>
  <si>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</si>
  <si>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</si>
  <si>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</si>
  <si>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</si>
  <si>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</si>
  <si>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</si>
  <si>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</si>
  <si>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</si>
  <si>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</si>
  <si>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</si>
  <si>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</si>
  <si>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</si>
  <si>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</si>
  <si>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</si>
  <si>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</si>
  <si>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</si>
  <si>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</si>
  <si>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</si>
  <si>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</si>
  <si>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</si>
  <si>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</si>
  <si>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</si>
  <si>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</si>
  <si>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</si>
  <si>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</si>
  <si>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</si>
  <si>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</si>
  <si>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</si>
  <si>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</si>
  <si>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</si>
  <si>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</si>
  <si>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</si>
  <si>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</si>
  <si>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</si>
  <si>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</si>
  <si>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</si>
  <si>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</si>
  <si>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</si>
  <si>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</si>
  <si>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</si>
  <si>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</si>
  <si>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</si>
  <si>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</si>
  <si>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</si>
  <si>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</si>
  <si>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</si>
  <si>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</si>
  <si>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</si>
  <si>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</si>
  <si>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</si>
  <si>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</si>
  <si>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</si>
  <si>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</si>
  <si>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</si>
  <si>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</si>
  <si>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</si>
  <si>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</si>
  <si>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</si>
  <si>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</si>
  <si>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</si>
  <si>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</si>
  <si>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</si>
  <si>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</si>
  <si>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</si>
  <si>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</si>
  <si>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</si>
  <si>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</si>
  <si>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</si>
  <si>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</si>
  <si>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</si>
  <si>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</si>
  <si>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</si>
  <si>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</si>
  <si>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</si>
  <si>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</si>
  <si>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</si>
  <si>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</si>
  <si>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</si>
  <si>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</si>
  <si>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</si>
  <si>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</si>
  <si>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</si>
  <si>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</si>
  <si>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</si>
  <si>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</si>
  <si>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</si>
  <si>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</si>
  <si>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</si>
  <si>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</si>
  <si>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</si>
  <si>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</si>
  <si>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</si>
  <si>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</si>
  <si>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</si>
  <si>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</si>
  <si>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</si>
  <si>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</si>
  <si>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</si>
  <si>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</si>
  <si>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</si>
  <si>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</si>
  <si>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</si>
  <si>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</si>
  <si>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</si>
  <si>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</si>
  <si>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</si>
  <si>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</si>
  <si>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</si>
  <si>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</si>
  <si>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</si>
  <si>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</si>
  <si>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</si>
  <si>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</si>
  <si>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</si>
  <si>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</si>
  <si>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</si>
  <si>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</si>
  <si>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</si>
  <si>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</si>
  <si>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</si>
  <si>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</si>
  <si>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</si>
  <si>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</si>
  <si>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</si>
  <si>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</si>
  <si>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</si>
  <si>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</si>
  <si>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</si>
  <si>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</si>
  <si>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</si>
  <si>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</si>
  <si>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</si>
  <si>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</si>
  <si>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</si>
  <si>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</si>
  <si>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</si>
  <si>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</si>
  <si>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</si>
  <si>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</si>
  <si>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</si>
  <si>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</si>
  <si>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</si>
  <si>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</si>
  <si>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</si>
  <si>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</si>
  <si>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</si>
  <si>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</si>
  <si>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</si>
  <si>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</si>
  <si>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</si>
  <si>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</si>
  <si>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</si>
  <si>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</si>
  <si>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</si>
  <si>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</si>
  <si>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</si>
  <si>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</si>
  <si>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</si>
  <si>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</si>
  <si>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</si>
  <si>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</si>
  <si>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</si>
  <si>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</si>
  <si>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</si>
  <si>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</si>
  <si>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</si>
  <si>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</si>
  <si>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</si>
  <si>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</si>
  <si>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</si>
  <si>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</si>
  <si>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</si>
  <si>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</si>
  <si>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</si>
  <si>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</si>
  <si>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</si>
  <si>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</si>
  <si>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</si>
  <si>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</si>
  <si>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</si>
  <si>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</si>
  <si>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</si>
  <si>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</si>
  <si>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</si>
  <si>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</si>
  <si>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</si>
  <si>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</si>
  <si>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</si>
  <si>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</si>
  <si>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</si>
  <si>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</si>
  <si>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</si>
  <si>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</si>
  <si>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</si>
  <si>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</si>
  <si>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</si>
  <si>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</si>
  <si>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</si>
  <si>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</si>
  <si>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</si>
  <si>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</si>
  <si>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</si>
  <si>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</si>
  <si>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</si>
  <si>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</si>
  <si>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</si>
  <si>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</si>
  <si>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</si>
  <si>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</si>
  <si>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</si>
  <si>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</si>
  <si>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</si>
  <si>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</si>
  <si>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</si>
  <si>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</si>
  <si>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</si>
  <si>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</si>
  <si>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</si>
  <si>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</si>
  <si>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</si>
  <si>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</si>
  <si>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</si>
  <si>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</si>
  <si>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</si>
  <si>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</si>
  <si>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</si>
  <si>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</si>
  <si>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</si>
  <si>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</si>
  <si>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</si>
  <si>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</si>
  <si>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</si>
  <si>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</si>
  <si>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</si>
  <si>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</si>
  <si>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</si>
  <si>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</si>
  <si>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</si>
  <si>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</si>
  <si>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</si>
  <si>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</si>
  <si>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</si>
  <si>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</si>
  <si>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</si>
  <si>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</si>
  <si>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</si>
  <si>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</si>
  <si>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</si>
  <si>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</si>
  <si>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</si>
  <si>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</si>
  <si>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</si>
  <si>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</si>
  <si>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</si>
  <si>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</si>
  <si>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</si>
  <si>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</si>
  <si>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</si>
  <si>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</si>
  <si>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</si>
  <si>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</si>
  <si>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</si>
  <si>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</si>
  <si>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</si>
  <si>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</si>
  <si>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</si>
  <si>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</si>
  <si>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</si>
  <si>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</si>
  <si>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</si>
  <si>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</si>
  <si>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</si>
  <si>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</si>
  <si>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</si>
  <si>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</si>
  <si>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</si>
  <si>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</si>
  <si>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</si>
  <si>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</si>
  <si>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</si>
  <si>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</si>
  <si>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</si>
  <si>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</si>
  <si>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</si>
  <si>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</si>
  <si>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</si>
  <si>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</si>
  <si>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</si>
  <si>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</si>
  <si>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</si>
  <si>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</si>
  <si>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</si>
  <si>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</si>
  <si>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</si>
  <si>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</si>
  <si>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</si>
  <si>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</si>
  <si>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</si>
  <si>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</si>
  <si>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</si>
  <si>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</si>
  <si>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</si>
  <si>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</si>
  <si>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</si>
  <si>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</si>
  <si>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</si>
  <si>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</si>
  <si>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</si>
  <si>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</si>
  <si>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</si>
  <si>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</si>
  <si>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</si>
  <si>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</si>
  <si>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</si>
  <si>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</si>
  <si>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</si>
  <si>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</si>
  <si>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</si>
  <si>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</si>
  <si>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</si>
  <si>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</si>
  <si>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</si>
  <si>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</si>
  <si>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</si>
  <si>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</si>
  <si>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</si>
  <si>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</si>
  <si>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</si>
  <si>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</si>
  <si>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</si>
  <si>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</si>
  <si>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</si>
  <si>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</si>
  <si>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</si>
  <si>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</si>
  <si>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</si>
  <si>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</si>
  <si>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</si>
  <si>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</si>
  <si>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</si>
  <si>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</si>
  <si>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</si>
  <si>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</si>
  <si>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</si>
  <si>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</si>
  <si>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</si>
  <si>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</si>
  <si>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</si>
  <si>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</si>
  <si>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</si>
  <si>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</si>
  <si>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</si>
  <si>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</si>
  <si>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</si>
  <si>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</si>
  <si>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</si>
  <si>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</si>
  <si>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</si>
  <si>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</si>
  <si>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</si>
  <si>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</si>
  <si>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</si>
  <si>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</si>
  <si>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</si>
  <si>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</si>
  <si>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</si>
  <si>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</si>
  <si>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</si>
  <si>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</si>
  <si>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</si>
  <si>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</si>
  <si>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</si>
  <si>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</si>
  <si>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</si>
  <si>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</si>
  <si>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</si>
  <si>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</si>
  <si>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</si>
  <si>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</si>
  <si>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</si>
  <si>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</si>
  <si>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</si>
  <si>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</si>
  <si>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</si>
  <si>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</si>
  <si>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</si>
  <si>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</si>
  <si>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</si>
  <si>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</si>
  <si>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</si>
  <si>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</si>
  <si>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</si>
  <si>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</si>
  <si>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</si>
  <si>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</si>
  <si>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</si>
  <si>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</si>
  <si>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</si>
  <si>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</si>
  <si>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</si>
  <si>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</si>
  <si>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</si>
  <si>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</si>
  <si>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</si>
  <si>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</si>
  <si>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</si>
  <si>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</si>
  <si>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</si>
  <si>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</si>
  <si>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</si>
  <si>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</si>
  <si>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</si>
  <si>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</si>
  <si>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</si>
  <si>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</si>
  <si>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</si>
  <si>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</si>
  <si>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</si>
  <si>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</si>
  <si>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</si>
  <si>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</si>
  <si>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</si>
  <si>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</si>
  <si>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</si>
  <si>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</si>
  <si>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</si>
  <si>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</si>
  <si>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</si>
  <si>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</si>
  <si>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</si>
  <si>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</si>
  <si>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</si>
  <si>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</si>
  <si>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</si>
  <si>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</si>
  <si>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</si>
  <si>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</si>
  <si>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</si>
  <si>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</si>
  <si>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</si>
  <si>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</si>
  <si>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</si>
  <si>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</si>
  <si>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</si>
  <si>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</si>
  <si>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</si>
  <si>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</si>
  <si>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</si>
  <si>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</si>
  <si>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</si>
  <si>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</si>
  <si>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</si>
  <si>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</si>
  <si>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</si>
  <si>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</si>
  <si>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</si>
  <si>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</si>
  <si>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</si>
  <si>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</si>
  <si>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</si>
  <si>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</si>
  <si>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</si>
  <si>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</si>
  <si>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</si>
  <si>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</si>
  <si>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</si>
  <si>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</si>
  <si>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</si>
  <si>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</si>
  <si>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</si>
  <si>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</si>
  <si>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</si>
  <si>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</si>
  <si>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</si>
  <si>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</si>
  <si>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</si>
  <si>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</si>
  <si>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</si>
  <si>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</si>
  <si>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</si>
  <si>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</si>
  <si>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</si>
  <si>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</si>
  <si>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</si>
  <si>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</si>
  <si>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</si>
  <si>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</si>
  <si>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</si>
  <si>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</si>
  <si>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</si>
  <si>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</si>
  <si>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</si>
  <si>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</si>
  <si>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</si>
  <si>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</si>
  <si>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</si>
  <si>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</si>
  <si>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</si>
  <si>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</si>
  <si>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</si>
  <si>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</si>
  <si>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</si>
  <si>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</si>
  <si>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</si>
  <si>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</si>
  <si>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</si>
  <si>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</si>
  <si>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</si>
  <si>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</si>
  <si>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</si>
  <si>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</si>
  <si>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</si>
  <si>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</si>
  <si>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</si>
  <si>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</si>
  <si>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</si>
  <si>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</si>
  <si>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</si>
  <si>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</si>
  <si>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</si>
  <si>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</si>
  <si>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</si>
  <si>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</si>
  <si>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</si>
  <si>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</si>
  <si>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</si>
  <si>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</si>
  <si>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</si>
  <si>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</si>
  <si>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</si>
  <si>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</si>
  <si>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</si>
  <si>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</si>
  <si>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</si>
  <si>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</si>
  <si>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</si>
  <si>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</si>
  <si>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</si>
  <si>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</si>
  <si>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</si>
  <si>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</si>
  <si>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</si>
  <si>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</si>
  <si>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</si>
  <si>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</si>
  <si>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</si>
  <si>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</si>
  <si>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</si>
  <si>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</si>
  <si>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</si>
  <si>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</si>
  <si>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</si>
  <si>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</si>
  <si>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</si>
  <si>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</si>
  <si>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</si>
  <si>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</si>
  <si>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</si>
  <si>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</si>
  <si>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</si>
  <si>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</si>
  <si>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</si>
  <si>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</si>
  <si>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</si>
  <si>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</si>
  <si>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</si>
  <si>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</si>
  <si>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</si>
  <si>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</si>
  <si>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</si>
  <si>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</si>
  <si>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</si>
  <si>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</si>
  <si>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</si>
  <si>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</si>
  <si>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</si>
  <si>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</si>
  <si>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</si>
  <si>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</si>
  <si>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</si>
  <si>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</si>
  <si>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</si>
  <si>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</si>
  <si>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</si>
  <si>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</si>
  <si>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</si>
  <si>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</si>
  <si>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</si>
  <si>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</si>
  <si>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</si>
  <si>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</si>
  <si>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</si>
  <si>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</si>
  <si>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</si>
  <si>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</si>
  <si>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</si>
  <si>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</si>
  <si>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</si>
  <si>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</si>
  <si>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</si>
  <si>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</si>
  <si>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</si>
  <si>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</si>
  <si>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</si>
  <si>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</si>
  <si>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</si>
  <si>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</si>
  <si>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</si>
  <si>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</si>
  <si>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</si>
  <si>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</si>
  <si>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</si>
  <si>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</si>
  <si>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</si>
  <si>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</si>
  <si>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</si>
  <si>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</si>
  <si>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</si>
  <si>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</si>
  <si>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</si>
  <si>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</si>
  <si>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</si>
  <si>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</si>
  <si>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</si>
  <si>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</si>
  <si>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</si>
  <si>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</si>
  <si>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</si>
  <si>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</si>
  <si>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</si>
  <si>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</si>
  <si>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</si>
  <si>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</si>
  <si>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</si>
  <si>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</si>
  <si>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</si>
  <si>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</si>
  <si>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</si>
  <si>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</si>
  <si>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</si>
  <si>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</si>
  <si>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</si>
  <si>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</si>
  <si>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</si>
  <si>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</si>
  <si>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</si>
  <si>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</si>
  <si>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</si>
  <si>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</si>
  <si>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</si>
  <si>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</si>
  <si>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</si>
  <si>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</si>
  <si>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</si>
  <si>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</si>
  <si>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</si>
  <si>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</si>
  <si>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</si>
  <si>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</si>
  <si>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</si>
  <si>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</si>
  <si>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</si>
  <si>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</si>
  <si>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</si>
  <si>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</si>
  <si>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</si>
  <si>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</si>
  <si>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</si>
  <si>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</si>
  <si>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</si>
  <si>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</si>
  <si>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</si>
  <si>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</si>
  <si>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</si>
  <si>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</si>
  <si>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</si>
  <si>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</si>
  <si>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</si>
  <si>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</si>
  <si>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</si>
  <si>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</si>
  <si>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</si>
  <si>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</si>
  <si>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</si>
  <si>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</si>
  <si>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</si>
  <si>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</si>
  <si>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</si>
  <si>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</si>
  <si>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</si>
  <si>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</si>
  <si>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</si>
  <si>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</si>
  <si>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</si>
  <si>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</si>
  <si>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</si>
  <si>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</si>
  <si>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</si>
  <si>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</si>
  <si>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</si>
  <si>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</si>
  <si>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</si>
  <si>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</si>
  <si>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</si>
  <si>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</si>
  <si>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</si>
  <si>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</si>
  <si>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</si>
  <si>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</si>
  <si>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</si>
  <si>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</si>
  <si>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</si>
  <si>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</si>
  <si>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</si>
  <si>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</si>
  <si>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</si>
  <si>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</si>
  <si>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</si>
  <si>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</si>
  <si>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</si>
  <si>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</si>
  <si>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</si>
  <si>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</si>
  <si>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</si>
  <si>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</si>
  <si>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</si>
  <si>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</si>
  <si>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</si>
  <si>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</si>
  <si>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</si>
  <si>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</si>
  <si>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</si>
  <si>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</si>
  <si>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</si>
  <si>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</si>
  <si>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</si>
  <si>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</si>
  <si>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</si>
  <si>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</si>
  <si>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</si>
  <si>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</si>
  <si>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</si>
  <si>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</si>
  <si>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</si>
  <si>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</si>
  <si>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</si>
  <si>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</si>
  <si>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</si>
  <si>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</si>
  <si>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</si>
  <si>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</si>
  <si>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</si>
  <si>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</si>
  <si>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</si>
  <si>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</si>
  <si>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</si>
  <si>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</si>
  <si>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</si>
  <si>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</si>
  <si>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</si>
  <si>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</si>
  <si>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</si>
  <si>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</si>
  <si>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</si>
  <si>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</si>
  <si>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</si>
  <si>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</si>
  <si>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</si>
  <si>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</si>
  <si>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</si>
  <si>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</si>
  <si>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</si>
  <si>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</si>
  <si>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</si>
  <si>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</si>
  <si>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</si>
  <si>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</si>
  <si>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</si>
  <si>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</si>
  <si>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</si>
  <si>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</si>
  <si>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</si>
  <si>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</si>
  <si>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</si>
  <si>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</si>
  <si>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</si>
  <si>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</si>
  <si>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</si>
  <si>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</si>
  <si>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</si>
  <si>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</si>
  <si>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</si>
  <si>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</si>
  <si>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</si>
  <si>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</si>
  <si>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</si>
  <si>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</si>
  <si>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</si>
  <si>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</si>
  <si>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</si>
  <si>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</si>
  <si>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</si>
  <si>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</si>
  <si>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</si>
  <si>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</si>
  <si>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</si>
  <si>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</si>
  <si>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</si>
  <si>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</si>
  <si>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</si>
  <si>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</si>
  <si>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</si>
  <si>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</si>
  <si>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</si>
  <si>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</si>
  <si>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</si>
  <si>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</si>
  <si>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</si>
  <si>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</si>
  <si>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</si>
  <si>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</si>
  <si>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</si>
  <si>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</si>
  <si>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</si>
  <si>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</si>
  <si>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</si>
  <si>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</si>
  <si>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</si>
  <si>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</si>
  <si>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</si>
  <si>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</si>
  <si>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</si>
  <si>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</si>
  <si>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</si>
  <si>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</si>
  <si>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</si>
  <si>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</si>
  <si>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</si>
  <si>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</si>
  <si>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</si>
  <si>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</si>
  <si>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</si>
  <si>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</si>
  <si>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</si>
  <si>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</si>
  <si>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</si>
  <si>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</si>
  <si>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</si>
  <si>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</si>
  <si>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</si>
  <si>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</si>
  <si>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</si>
  <si>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</si>
  <si>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</si>
  <si>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</si>
  <si>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</si>
  <si>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</si>
  <si>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</si>
  <si>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</si>
  <si>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</si>
  <si>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</si>
  <si>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</si>
  <si>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</si>
  <si>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</si>
  <si>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</si>
  <si>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</si>
  <si>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</si>
  <si>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</si>
  <si>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</si>
  <si>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</si>
  <si>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</si>
  <si>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</si>
  <si>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</si>
  <si>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</si>
  <si>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</si>
  <si>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</si>
  <si>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</si>
  <si>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</si>
  <si>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</si>
  <si>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</si>
  <si>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</si>
  <si>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</si>
  <si>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</si>
  <si>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</si>
  <si>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</si>
  <si>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</si>
  <si>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</si>
  <si>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</si>
  <si>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</si>
  <si>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</si>
  <si>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</si>
  <si>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</si>
  <si>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</si>
  <si>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</si>
  <si>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</si>
  <si>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</si>
  <si>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</si>
  <si>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</si>
  <si>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</si>
  <si>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</si>
  <si>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</si>
  <si>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</si>
  <si>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</si>
  <si>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</si>
  <si>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</si>
  <si>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</si>
  <si>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</si>
  <si>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</si>
  <si>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</si>
  <si>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</si>
  <si>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</si>
  <si>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</si>
  <si>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</si>
  <si>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</si>
  <si>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</si>
  <si>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</si>
  <si>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</si>
  <si>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</si>
  <si>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</si>
  <si>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</si>
  <si>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</si>
  <si>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</si>
  <si>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</si>
  <si>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</si>
  <si>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</si>
  <si>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</si>
  <si>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</si>
  <si>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</si>
  <si>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</si>
  <si>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</si>
  <si>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</si>
  <si>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</si>
  <si>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</si>
  <si>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</si>
  <si>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</si>
  <si>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</si>
  <si>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</si>
  <si>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</si>
  <si>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</si>
  <si>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</si>
  <si>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</si>
  <si>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</si>
  <si>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</si>
  <si>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</si>
  <si>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</si>
  <si>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</si>
  <si>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</si>
  <si>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</si>
  <si>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</si>
  <si>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</si>
  <si>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</si>
  <si>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</si>
  <si>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</si>
  <si>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</si>
  <si>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</si>
  <si>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</si>
  <si>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</si>
  <si>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</si>
  <si>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</si>
  <si>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</si>
  <si>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</si>
  <si>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</si>
  <si>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</si>
  <si>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</si>
  <si>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</si>
  <si>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</si>
  <si>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</si>
  <si>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</si>
  <si>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</si>
  <si>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</si>
  <si>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</si>
  <si>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</si>
  <si>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</si>
  <si>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</si>
  <si>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</si>
  <si>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</si>
  <si>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</si>
  <si>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</si>
  <si>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</si>
  <si>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</si>
  <si>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</si>
  <si>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</si>
  <si>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</si>
  <si>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</si>
  <si>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</si>
  <si>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</si>
  <si>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</si>
  <si>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</si>
  <si>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</si>
  <si>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</si>
  <si>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</si>
  <si>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</si>
  <si>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</si>
  <si>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</si>
  <si>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</si>
  <si>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</si>
  <si>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</si>
  <si>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</si>
  <si>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</si>
  <si>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</si>
  <si>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</si>
  <si>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</si>
  <si>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</si>
  <si>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</si>
  <si>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</si>
  <si>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</si>
  <si>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</si>
  <si>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</si>
  <si>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</si>
  <si>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</si>
  <si>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</si>
  <si>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</si>
  <si>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</si>
  <si>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</si>
  <si>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</si>
  <si>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</si>
  <si>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</si>
  <si>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</si>
  <si>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</si>
  <si>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</si>
  <si>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</si>
  <si>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</si>
  <si>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</si>
  <si>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</si>
  <si>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</si>
  <si>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</si>
  <si>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</si>
  <si>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</si>
  <si>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</si>
  <si>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</si>
  <si>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</si>
  <si>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</si>
  <si>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</si>
  <si>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</si>
  <si>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</si>
  <si>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</si>
  <si>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</si>
  <si>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</si>
  <si>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</si>
  <si>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</si>
  <si>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</si>
  <si>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</si>
  <si>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</si>
  <si>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</si>
  <si>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</si>
  <si>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</si>
  <si>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</si>
  <si>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</si>
  <si>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</si>
  <si>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</si>
  <si>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</si>
  <si>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</si>
  <si>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</si>
  <si>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</si>
  <si>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</si>
  <si>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</si>
  <si>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</si>
  <si>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</si>
  <si>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</si>
  <si>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</si>
  <si>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</si>
  <si>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</si>
  <si>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</si>
  <si>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</si>
  <si>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</si>
  <si>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</si>
  <si>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</si>
  <si>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</si>
  <si>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</si>
  <si>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</si>
  <si>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</si>
  <si>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</si>
  <si>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</si>
  <si>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</si>
  <si>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</si>
  <si>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</si>
  <si>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</si>
  <si>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</si>
  <si>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</si>
  <si>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</si>
  <si>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</si>
  <si>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</si>
  <si>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</si>
  <si>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</si>
  <si>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</si>
  <si>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</si>
  <si>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</si>
  <si>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</si>
  <si>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</si>
  <si>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</si>
  <si>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</si>
  <si>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</si>
  <si>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</si>
  <si>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</si>
  <si>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</si>
  <si>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</si>
  <si>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</si>
  <si>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</si>
  <si>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</si>
  <si>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</si>
  <si>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</si>
  <si>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</si>
  <si>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</si>
  <si>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</si>
  <si>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</si>
  <si>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</si>
  <si>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</si>
  <si>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</si>
  <si>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</si>
  <si>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</si>
  <si>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</si>
  <si>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</si>
  <si>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</si>
  <si>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</si>
  <si>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</si>
  <si>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</si>
  <si>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</si>
  <si>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</si>
  <si>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</si>
  <si>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</si>
  <si>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</si>
  <si>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</si>
  <si>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</si>
  <si>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</si>
  <si>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</si>
  <si>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</si>
  <si>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</si>
  <si>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</si>
  <si>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</si>
  <si>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</si>
  <si>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</si>
  <si>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</si>
  <si>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</si>
  <si>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</si>
  <si>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</si>
  <si>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</si>
  <si>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</si>
  <si>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</si>
  <si>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</si>
  <si>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</si>
  <si>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</si>
  <si>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</si>
  <si>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</si>
  <si>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</si>
  <si>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</si>
  <si>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</si>
  <si>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</si>
  <si>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</si>
  <si>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</si>
  <si>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</si>
  <si>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</si>
  <si>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</si>
  <si>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</si>
  <si>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</si>
  <si>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</si>
  <si>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</si>
  <si>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</si>
  <si>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</si>
  <si>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</si>
  <si>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</si>
  <si>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</si>
  <si>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</si>
  <si>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</si>
  <si>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</si>
  <si>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</si>
  <si>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</si>
  <si>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</si>
  <si>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</si>
  <si>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</si>
  <si>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</si>
  <si>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</si>
  <si>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</si>
  <si>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</si>
  <si>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</si>
  <si>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</si>
  <si>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</si>
  <si>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</si>
  <si>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</si>
  <si>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</si>
  <si>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</si>
  <si>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</si>
  <si>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</si>
  <si>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</si>
  <si>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</si>
  <si>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</si>
  <si>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</si>
  <si>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</si>
  <si>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</si>
  <si>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</si>
  <si>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</si>
  <si>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</si>
  <si>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</si>
  <si>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</si>
  <si>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</si>
  <si>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</si>
  <si>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</si>
  <si>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</si>
  <si>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</si>
  <si>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</si>
  <si>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</si>
  <si>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</si>
  <si>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</si>
  <si>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</si>
  <si>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</si>
  <si>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</si>
  <si>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</si>
  <si>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</si>
  <si>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</si>
  <si>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</si>
  <si>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</si>
  <si>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</si>
  <si>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</si>
  <si>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</si>
  <si>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</si>
  <si>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</si>
  <si>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</si>
  <si>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</si>
  <si>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</si>
  <si>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</si>
  <si>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</si>
  <si>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</si>
  <si>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</si>
  <si>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</si>
  <si>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</si>
  <si>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</si>
  <si>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</si>
  <si>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</si>
  <si>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</si>
  <si>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</si>
  <si>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</si>
  <si>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</si>
  <si>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</si>
  <si>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</si>
  <si>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</si>
  <si>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</si>
  <si>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</si>
  <si>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</si>
  <si>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</si>
  <si>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</si>
  <si>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</si>
  <si>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</si>
  <si>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</si>
  <si>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</si>
  <si>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</si>
  <si>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</si>
  <si>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</si>
  <si>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</si>
  <si>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</si>
  <si>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</si>
  <si>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</si>
  <si>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</si>
  <si>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</si>
  <si>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</si>
  <si>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</si>
  <si>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</si>
  <si>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</si>
  <si>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</si>
  <si>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</si>
  <si>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</si>
  <si>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</si>
  <si>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</si>
  <si>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</si>
  <si>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</si>
  <si>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</si>
  <si>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</si>
  <si>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</si>
  <si>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</si>
  <si>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</si>
  <si>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</si>
  <si>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</si>
  <si>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</si>
  <si>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</si>
  <si>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</si>
  <si>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</si>
  <si>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</si>
  <si>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</si>
  <si>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</si>
  <si>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</si>
  <si>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</si>
  <si>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</si>
  <si>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</si>
  <si>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</si>
  <si>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</si>
  <si>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</si>
  <si>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</si>
  <si>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</si>
  <si>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</si>
  <si>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</si>
  <si>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</si>
  <si>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</si>
  <si>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</si>
  <si>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</si>
  <si>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</si>
  <si>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</si>
  <si>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</si>
  <si>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</si>
  <si>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</si>
  <si>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</si>
  <si>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</si>
  <si>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</si>
  <si>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</si>
  <si>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</si>
  <si>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</si>
  <si>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</si>
  <si>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</si>
  <si>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</si>
  <si>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</si>
  <si>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</si>
  <si>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</si>
  <si>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</si>
  <si>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</si>
  <si>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</si>
  <si>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</si>
  <si>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</si>
  <si>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</si>
  <si>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</si>
  <si>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</si>
  <si>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</si>
  <si>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</si>
  <si>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</si>
  <si>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</si>
  <si>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</si>
  <si>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</si>
  <si>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</si>
  <si>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</si>
  <si>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</si>
  <si>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</si>
  <si>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</si>
  <si>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</si>
  <si>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</si>
  <si>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</si>
  <si>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</si>
  <si>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</si>
  <si>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</si>
  <si>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</si>
  <si>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</si>
  <si>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</si>
  <si>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</si>
  <si>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</si>
  <si>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</si>
  <si>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</si>
  <si>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</si>
  <si>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</si>
  <si>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</si>
  <si>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</si>
  <si>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</si>
  <si>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</si>
  <si>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</si>
  <si>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</si>
  <si>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</si>
  <si>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</si>
  <si>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</si>
  <si>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</si>
  <si>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</si>
  <si>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</si>
  <si>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</si>
  <si>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</si>
  <si>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</si>
  <si>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</si>
  <si>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</si>
  <si>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</si>
  <si>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</si>
  <si>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</si>
  <si>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</si>
  <si>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</si>
  <si>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</si>
  <si>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</si>
  <si>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</si>
  <si>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</si>
  <si>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</si>
  <si>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</si>
  <si>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</si>
  <si>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</si>
  <si>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</si>
  <si>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</si>
  <si>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</si>
  <si>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</si>
  <si>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</si>
  <si>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</si>
  <si>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</si>
  <si>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</si>
  <si>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</si>
  <si>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</si>
  <si>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</si>
  <si>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</si>
  <si>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</si>
  <si>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</si>
  <si>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</si>
  <si>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</si>
  <si>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</si>
  <si>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</si>
  <si>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</si>
  <si>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</si>
  <si>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</si>
  <si>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</si>
  <si>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</si>
  <si>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</si>
  <si>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</si>
  <si>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</si>
  <si>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</si>
  <si>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</si>
  <si>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</si>
  <si>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</si>
  <si>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</si>
  <si>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</si>
  <si>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</si>
  <si>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</si>
  <si>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</si>
  <si>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</si>
  <si>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</si>
  <si>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</si>
  <si>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</si>
  <si>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</si>
  <si>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</si>
  <si>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</si>
  <si>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</si>
  <si>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</si>
  <si>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</si>
  <si>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</si>
  <si>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</si>
  <si>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</si>
  <si>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</si>
  <si>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</si>
  <si>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</si>
  <si>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</si>
  <si>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</si>
  <si>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</si>
  <si>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</si>
  <si>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</si>
  <si>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</si>
  <si>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</si>
  <si>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</si>
  <si>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</si>
  <si>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</si>
  <si>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</si>
  <si>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</si>
  <si>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</si>
  <si>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</si>
  <si>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</si>
  <si>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</si>
  <si>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</si>
  <si>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</si>
  <si>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</si>
  <si>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</si>
  <si>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</si>
  <si>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</si>
  <si>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</si>
  <si>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</si>
  <si>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</si>
  <si>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</si>
  <si>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</si>
  <si>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</si>
  <si>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</si>
  <si>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</si>
  <si>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</si>
  <si>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</si>
  <si>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</si>
  <si>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</si>
  <si>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</si>
  <si>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</si>
  <si>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</si>
  <si>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</si>
  <si>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</si>
  <si>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</si>
  <si>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</si>
  <si>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</si>
  <si>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</si>
  <si>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</si>
  <si>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</si>
  <si>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</si>
  <si>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</si>
  <si>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</si>
  <si>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</si>
  <si>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</si>
  <si>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</si>
  <si>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</si>
  <si>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</si>
  <si>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</si>
  <si>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</si>
  <si>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</si>
  <si>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</si>
  <si>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</si>
  <si>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</si>
  <si>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</si>
  <si>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</si>
  <si>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</si>
  <si>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</si>
  <si>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</si>
  <si>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</si>
  <si>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</si>
  <si>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</si>
  <si>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</si>
  <si>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</si>
  <si>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</si>
  <si>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</si>
  <si>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</si>
  <si>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</si>
  <si>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</si>
  <si>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</si>
  <si>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</si>
  <si>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</si>
  <si>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</si>
  <si>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</si>
  <si>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</si>
  <si>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</si>
  <si>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</si>
  <si>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</si>
  <si>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</si>
  <si>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</si>
  <si>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</si>
  <si>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</si>
  <si>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</si>
  <si>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</si>
  <si>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</si>
  <si>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</si>
  <si>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</si>
  <si>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</si>
  <si>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</si>
  <si>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</si>
  <si>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</si>
  <si>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</si>
  <si>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</si>
  <si>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</si>
  <si>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</si>
  <si>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</si>
  <si>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</si>
  <si>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</si>
  <si>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</si>
  <si>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</si>
  <si>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</si>
  <si>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</si>
  <si>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</si>
  <si>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</si>
  <si>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</si>
  <si>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</si>
  <si>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</si>
  <si>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</si>
  <si>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</si>
  <si>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</si>
  <si>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</si>
  <si>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</si>
  <si>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</si>
  <si>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</si>
  <si>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</si>
  <si>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</si>
  <si>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</si>
  <si>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</si>
  <si>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</si>
  <si>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</si>
  <si>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</si>
  <si>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</si>
  <si>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</si>
  <si>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</si>
  <si>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</si>
  <si>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</si>
  <si>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</si>
  <si>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</si>
  <si>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</si>
  <si>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</si>
  <si>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</si>
  <si>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</si>
  <si>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</si>
  <si>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</si>
  <si>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</si>
  <si>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</si>
  <si>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</si>
  <si>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</si>
  <si>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</si>
  <si>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</si>
  <si>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</si>
  <si>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</si>
  <si>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</si>
  <si>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</si>
  <si>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</si>
  <si>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</si>
  <si>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</si>
  <si>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</si>
  <si>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</si>
  <si>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</si>
  <si>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</si>
  <si>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</si>
  <si>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</si>
  <si>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</si>
  <si>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</si>
  <si>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</si>
  <si>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</si>
  <si>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</si>
  <si>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</si>
  <si>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</si>
  <si>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</si>
  <si>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</si>
  <si>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</si>
  <si>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</si>
  <si>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</si>
  <si>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</si>
  <si>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</si>
  <si>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</si>
  <si>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</si>
  <si>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</si>
  <si>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</si>
  <si>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</si>
  <si>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</si>
  <si>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</si>
  <si>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</si>
  <si>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</si>
  <si>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</si>
  <si>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</si>
  <si>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</si>
  <si>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</si>
  <si>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</si>
  <si>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</si>
  <si>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</si>
  <si>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</si>
  <si>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</si>
  <si>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</si>
  <si>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</si>
  <si>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</si>
  <si>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</si>
  <si>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</si>
  <si>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</si>
  <si>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</si>
  <si>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</si>
  <si>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</si>
  <si>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</si>
  <si>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</si>
  <si>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</si>
  <si>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</si>
  <si>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</si>
  <si>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</si>
  <si>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</si>
  <si>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</si>
  <si>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</si>
  <si>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</si>
  <si>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</si>
  <si>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</si>
  <si>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</si>
  <si>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</si>
  <si>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</si>
  <si>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</si>
  <si>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</si>
  <si>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</si>
  <si>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</si>
  <si>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</si>
  <si>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</si>
  <si>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</si>
  <si>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</si>
  <si>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</si>
  <si>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</si>
  <si>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</si>
  <si>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</si>
  <si>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</si>
  <si>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</si>
  <si>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</si>
  <si>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</si>
  <si>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</si>
  <si>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</si>
  <si>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</si>
  <si>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</si>
  <si>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</si>
  <si>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</si>
  <si>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</si>
  <si>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</si>
  <si>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</si>
  <si>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</si>
  <si>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</si>
  <si>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</si>
  <si>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</si>
  <si>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</si>
  <si>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</si>
  <si>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</si>
  <si>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</si>
  <si>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</si>
  <si>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</si>
  <si>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</si>
  <si>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</si>
  <si>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</si>
  <si>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</si>
  <si>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</si>
  <si>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</si>
  <si>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</si>
  <si>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</si>
  <si>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</si>
  <si>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</si>
  <si>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</si>
  <si>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</si>
  <si>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</si>
  <si>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</si>
  <si>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</si>
  <si>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</si>
  <si>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</si>
  <si>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</si>
  <si>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</si>
  <si>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</si>
  <si>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</si>
  <si>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</si>
  <si>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</si>
  <si>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</si>
  <si>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</si>
  <si>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</si>
  <si>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</si>
  <si>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</si>
  <si>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</si>
  <si>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</si>
  <si>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</si>
  <si>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</si>
  <si>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</si>
  <si>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</si>
  <si>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</si>
  <si>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</si>
  <si>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</si>
  <si>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</si>
  <si>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</si>
  <si>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</si>
  <si>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</si>
  <si>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</si>
  <si>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</si>
  <si>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</si>
  <si>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</si>
  <si>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</si>
  <si>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</si>
  <si>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</si>
  <si>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</si>
  <si>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</si>
  <si>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</si>
  <si>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</si>
  <si>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</si>
  <si>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</si>
  <si>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</si>
  <si>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</si>
  <si>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</si>
  <si>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</si>
  <si>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</si>
  <si>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</si>
  <si>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</si>
  <si>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</si>
  <si>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</si>
  <si>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</si>
  <si>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</si>
  <si>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</si>
  <si>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</si>
  <si>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</si>
  <si>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</si>
  <si>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</si>
  <si>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</si>
  <si>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</si>
  <si>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</si>
  <si>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</si>
  <si>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</si>
  <si>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</si>
  <si>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</si>
  <si>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</si>
  <si>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</si>
  <si>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</si>
  <si>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</si>
  <si>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</si>
  <si>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</si>
  <si>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</si>
  <si>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</si>
  <si>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</si>
  <si>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</si>
  <si>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</si>
  <si>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</si>
  <si>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</si>
  <si>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</si>
  <si>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</si>
  <si>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</si>
  <si>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</si>
  <si>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</si>
  <si>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</si>
  <si>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</si>
  <si>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</si>
  <si>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</si>
  <si>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</si>
  <si>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</si>
  <si>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</si>
  <si>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</si>
  <si>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</si>
  <si>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</si>
  <si>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</si>
  <si>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</si>
  <si>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</si>
  <si>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</si>
  <si>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</si>
  <si>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</si>
  <si>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</si>
  <si>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</si>
  <si>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</si>
  <si>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</si>
  <si>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</si>
  <si>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</si>
  <si>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</si>
  <si>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</si>
  <si>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</si>
  <si>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</si>
  <si>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</si>
  <si>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</si>
  <si>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</si>
  <si>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</si>
  <si>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</si>
  <si>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</si>
  <si>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</si>
  <si>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</si>
  <si>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</si>
  <si>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</si>
  <si>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</si>
  <si>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</si>
  <si>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</si>
  <si>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</si>
  <si>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</si>
  <si>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</si>
  <si>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</si>
  <si>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</si>
  <si>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</si>
  <si>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</si>
  <si>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</si>
  <si>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</si>
  <si>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</si>
  <si>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</si>
  <si>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</si>
  <si>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</si>
  <si>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</si>
  <si>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</si>
  <si>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</si>
  <si>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</si>
  <si>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</si>
  <si>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</si>
  <si>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</si>
  <si>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</si>
  <si>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</si>
  <si>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</si>
  <si>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</si>
  <si>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</si>
  <si>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</si>
  <si>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</si>
  <si>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</si>
  <si>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</si>
  <si>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</si>
  <si>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</si>
  <si>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</si>
  <si>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</si>
  <si>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</si>
  <si>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</si>
  <si>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</si>
  <si>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</si>
  <si>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</si>
  <si>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</si>
  <si>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</si>
  <si>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</si>
  <si>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</si>
  <si>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</si>
  <si>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</si>
  <si>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</si>
  <si>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</si>
  <si>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</si>
  <si>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</si>
  <si>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</si>
  <si>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</si>
  <si>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</si>
  <si>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</si>
  <si>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</si>
  <si>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</si>
  <si>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</si>
  <si>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</si>
  <si>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</si>
  <si>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</si>
  <si>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</si>
  <si>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</si>
  <si>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</si>
  <si>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</si>
  <si>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</si>
  <si>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</si>
  <si>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</si>
  <si>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</si>
  <si>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</si>
  <si>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</si>
  <si>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</si>
  <si>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</si>
  <si>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</si>
  <si>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</si>
  <si>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</si>
  <si>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</si>
  <si>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</si>
  <si>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</si>
  <si>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</si>
  <si>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</si>
  <si>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</si>
  <si>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</si>
  <si>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</si>
  <si>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</si>
  <si>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</si>
  <si>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</si>
  <si>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</si>
  <si>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</si>
  <si>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</si>
  <si>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</si>
  <si>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</si>
  <si>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</si>
  <si>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</si>
  <si>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</si>
  <si>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</si>
  <si>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</si>
  <si>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</si>
  <si>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</si>
  <si>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</si>
  <si>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</si>
  <si>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</si>
  <si>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</si>
  <si>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</si>
  <si>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</si>
  <si>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</si>
  <si>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</si>
  <si>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</si>
  <si>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</si>
  <si>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</si>
  <si>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</si>
  <si>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</si>
  <si>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</si>
  <si>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</si>
  <si>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</si>
  <si>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</si>
  <si>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</si>
  <si>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</si>
  <si>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</si>
  <si>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</si>
  <si>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</si>
  <si>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</si>
  <si>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</si>
  <si>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</si>
  <si>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</si>
  <si>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</si>
  <si>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</si>
  <si>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</si>
  <si>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</si>
  <si>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</si>
  <si>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</si>
  <si>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</si>
  <si>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</si>
  <si>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</si>
  <si>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</si>
  <si>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</si>
  <si>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</si>
  <si>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</si>
  <si>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</si>
  <si>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</si>
  <si>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</si>
  <si>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</si>
  <si>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</si>
  <si>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</si>
  <si>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</si>
  <si>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</si>
  <si>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</si>
  <si>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</si>
  <si>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</si>
  <si>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</si>
  <si>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</si>
  <si>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</si>
  <si>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</si>
  <si>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</si>
  <si>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</si>
  <si>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</si>
  <si>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</si>
  <si>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</si>
  <si>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</si>
  <si>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</si>
  <si>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</si>
  <si>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</si>
  <si>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</si>
  <si>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</si>
  <si>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</si>
  <si>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</si>
  <si>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</si>
  <si>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</si>
  <si>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</si>
  <si>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</si>
  <si>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</si>
  <si>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</si>
  <si>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</si>
  <si>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</si>
  <si>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</si>
  <si>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</si>
  <si>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</si>
  <si>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</si>
  <si>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</si>
  <si>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</si>
  <si>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</si>
  <si>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</si>
  <si>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</si>
  <si>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</si>
  <si>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</si>
  <si>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</si>
  <si>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</si>
  <si>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</si>
  <si>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</si>
  <si>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</si>
  <si>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</si>
  <si>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</si>
  <si>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</si>
  <si>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</si>
  <si>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</si>
  <si>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</si>
  <si>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</si>
  <si>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</si>
  <si>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</si>
  <si>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</si>
  <si>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</si>
  <si>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</si>
  <si>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</si>
  <si>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</si>
  <si>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</si>
  <si>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</si>
  <si>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</si>
  <si>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</si>
  <si>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</si>
  <si>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</si>
  <si>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</si>
  <si>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</si>
  <si>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</si>
  <si>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</si>
  <si>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</si>
  <si>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</si>
  <si>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</si>
  <si>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</si>
  <si>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</si>
  <si>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</si>
  <si>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</si>
  <si>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</si>
  <si>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</si>
  <si>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</si>
  <si>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</si>
  <si>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</si>
  <si>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</si>
  <si>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</si>
  <si>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</si>
  <si>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</si>
  <si>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</si>
  <si>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</si>
  <si>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</si>
  <si>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</si>
  <si>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</si>
  <si>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</si>
  <si>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</si>
  <si>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</si>
  <si>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</si>
  <si>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</si>
  <si>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</si>
  <si>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</si>
  <si>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</si>
  <si>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</si>
  <si>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</si>
  <si>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</si>
  <si>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</si>
  <si>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</si>
  <si>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</si>
  <si>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</si>
  <si>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</si>
  <si>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</si>
  <si>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</si>
  <si>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</si>
  <si>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</si>
  <si>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</si>
  <si>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</si>
  <si>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</si>
  <si>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</si>
  <si>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</si>
  <si>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</si>
  <si>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</si>
  <si>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</si>
  <si>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</si>
  <si>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</si>
  <si>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</si>
  <si>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</si>
  <si>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</si>
  <si>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</si>
  <si>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</si>
  <si>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</si>
  <si>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</si>
  <si>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</si>
  <si>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</si>
  <si>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</si>
  <si>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</si>
  <si>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</si>
  <si>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</si>
  <si>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</si>
  <si>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</si>
  <si>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</si>
  <si>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</si>
  <si>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</si>
  <si>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</si>
  <si>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</si>
  <si>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</si>
  <si>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</si>
  <si>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</si>
  <si>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</si>
  <si>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</si>
  <si>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</si>
  <si>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</si>
  <si>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</si>
  <si>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</si>
  <si>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</si>
  <si>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</si>
  <si>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</si>
  <si>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</si>
  <si>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</si>
  <si>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</si>
  <si>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</si>
  <si>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</si>
  <si>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</si>
  <si>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</si>
  <si>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</si>
  <si>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</si>
  <si>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</si>
  <si>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</si>
  <si>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</si>
  <si>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</si>
  <si>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</si>
  <si>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</si>
  <si>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</si>
  <si>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</si>
  <si>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</si>
  <si>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</si>
  <si>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</si>
  <si>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</si>
  <si>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</si>
  <si>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</si>
  <si>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</si>
  <si>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</si>
  <si>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</si>
  <si>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</si>
  <si>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</si>
  <si>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</si>
  <si>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</si>
  <si>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</si>
  <si>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</si>
  <si>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</si>
  <si>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</si>
  <si>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</si>
  <si>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</si>
  <si>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</si>
  <si>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</si>
  <si>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</si>
  <si>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</si>
  <si>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</si>
  <si>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</si>
  <si>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</si>
  <si>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</si>
  <si>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</si>
  <si>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</si>
  <si>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</si>
  <si>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</si>
  <si>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</si>
  <si>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</si>
  <si>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</si>
  <si>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</si>
  <si>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</si>
  <si>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</si>
  <si>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</si>
  <si>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</si>
  <si>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</si>
  <si>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</si>
  <si>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</si>
  <si>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</si>
  <si>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</si>
  <si>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</si>
  <si>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</si>
  <si>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</si>
  <si>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</si>
  <si>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</si>
  <si>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</si>
  <si>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</si>
  <si>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</si>
  <si>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</si>
  <si>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</si>
  <si>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</si>
  <si>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</si>
  <si>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</si>
  <si>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</si>
  <si>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</si>
  <si>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</si>
  <si>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</si>
  <si>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</si>
  <si>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</si>
  <si>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</si>
  <si>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</si>
  <si>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</si>
  <si>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</si>
  <si>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</si>
  <si>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</si>
  <si>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</si>
  <si>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</si>
  <si>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</si>
  <si>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</si>
  <si>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</si>
  <si>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</si>
  <si>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</si>
  <si>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</si>
  <si>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</si>
  <si>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</si>
  <si>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</si>
  <si>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</si>
  <si>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</si>
  <si>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</si>
  <si>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</si>
  <si>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</si>
  <si>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</si>
  <si>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</si>
  <si>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</si>
  <si>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</si>
  <si>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</si>
  <si>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</si>
  <si>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</si>
  <si>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</si>
  <si>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</si>
  <si>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</si>
  <si>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</si>
  <si>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</si>
  <si>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</si>
  <si>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</si>
  <si>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</si>
  <si>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</si>
  <si>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</si>
  <si>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</si>
  <si>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</si>
  <si>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</si>
  <si>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</si>
  <si>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</si>
  <si>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</si>
  <si>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</si>
  <si>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</si>
  <si>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</si>
  <si>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</si>
  <si>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</si>
  <si>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</si>
  <si>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</si>
  <si>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</si>
  <si>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</si>
  <si>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</si>
  <si>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</si>
  <si>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</si>
  <si>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</si>
  <si>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</si>
  <si>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</si>
  <si>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</si>
  <si>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</si>
  <si>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</si>
  <si>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</si>
  <si>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</si>
  <si>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</si>
  <si>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</si>
  <si>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</si>
  <si>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</si>
  <si>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</si>
  <si>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</si>
  <si>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</si>
  <si>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</si>
  <si>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</si>
  <si>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</si>
  <si>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</si>
  <si>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</si>
  <si>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</si>
  <si>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</si>
  <si>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</si>
  <si>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</si>
  <si>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</si>
  <si>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</si>
  <si>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</si>
  <si>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</si>
  <si>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</si>
  <si>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</si>
  <si>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</si>
  <si>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</si>
  <si>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</si>
  <si>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</si>
  <si>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</si>
  <si>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</si>
  <si>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</si>
  <si>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</si>
  <si>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</si>
  <si>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</si>
  <si>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</si>
  <si>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</si>
  <si>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</si>
  <si>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</si>
  <si>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</si>
  <si>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</si>
  <si>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</si>
  <si>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</si>
  <si>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</si>
  <si>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</si>
  <si>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</si>
  <si>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</si>
  <si>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</si>
  <si>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</si>
  <si>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</si>
  <si>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</si>
  <si>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</si>
  <si>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</si>
  <si>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</si>
  <si>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</si>
  <si>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</si>
  <si>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</si>
  <si>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</si>
  <si>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</si>
  <si>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</si>
  <si>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</si>
  <si>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</si>
  <si>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</si>
  <si>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</si>
  <si>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</si>
  <si>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</si>
  <si>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</si>
  <si>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</si>
  <si>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</si>
  <si>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</si>
  <si>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</si>
  <si>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</si>
  <si>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</si>
  <si>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</si>
  <si>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</si>
  <si>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</si>
  <si>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</si>
  <si>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</si>
  <si>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</si>
  <si>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</si>
  <si>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</si>
  <si>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</si>
  <si>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</si>
  <si>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</si>
  <si>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</si>
  <si>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</si>
  <si>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</si>
  <si>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</si>
  <si>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</si>
  <si>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</si>
  <si>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</si>
  <si>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</si>
  <si>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</si>
  <si>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</si>
  <si>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</si>
  <si>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</si>
  <si>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</si>
  <si>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</si>
  <si>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</si>
  <si>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</si>
  <si>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</si>
  <si>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</si>
  <si>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</si>
  <si>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</si>
  <si>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</si>
  <si>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</si>
  <si>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</si>
  <si>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</si>
  <si>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</si>
  <si>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</si>
  <si>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</si>
  <si>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</si>
  <si>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</si>
  <si>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</si>
  <si>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</si>
  <si>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</si>
  <si>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</si>
  <si>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</si>
  <si>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</si>
  <si>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</si>
  <si>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</si>
  <si>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</si>
  <si>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</si>
  <si>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</si>
  <si>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</si>
  <si>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</si>
  <si>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</si>
  <si>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</si>
  <si>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</si>
  <si>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</si>
  <si>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</si>
  <si>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</si>
  <si>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</si>
  <si>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</si>
  <si>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</si>
  <si>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</si>
  <si>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</si>
  <si>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</si>
  <si>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</si>
  <si>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</si>
  <si>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</si>
  <si>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</si>
  <si>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</si>
  <si>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</si>
  <si>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</si>
  <si>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</si>
  <si>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</si>
  <si>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</si>
  <si>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</si>
  <si>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</si>
  <si>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</si>
  <si>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</si>
  <si>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</si>
  <si>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</si>
  <si>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</si>
  <si>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</si>
  <si>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</si>
  <si>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</si>
  <si>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</si>
  <si>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</si>
  <si>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</si>
  <si>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</si>
  <si>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</si>
  <si>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</si>
  <si>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</si>
  <si>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</si>
  <si>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</si>
  <si>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</si>
  <si>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</si>
  <si>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</si>
  <si>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</si>
  <si>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</si>
  <si>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</si>
  <si>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</si>
  <si>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</si>
  <si>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</si>
  <si>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</si>
  <si>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</si>
  <si>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</si>
  <si>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</si>
  <si>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</si>
  <si>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</si>
  <si>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</si>
  <si>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</si>
  <si>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</si>
  <si>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</si>
  <si>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</si>
  <si>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</si>
  <si>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</si>
  <si>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</si>
  <si>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</si>
  <si>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</si>
  <si>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</si>
  <si>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</si>
  <si>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</si>
  <si>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</si>
  <si>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</si>
  <si>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</si>
  <si>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</si>
  <si>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</si>
  <si>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</si>
  <si>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</si>
  <si>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</si>
  <si>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</si>
  <si>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</si>
  <si>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</si>
  <si>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</si>
  <si>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</si>
  <si>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</si>
  <si>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</si>
  <si>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</si>
  <si>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</si>
  <si>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</si>
  <si>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</si>
  <si>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</si>
  <si>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</si>
  <si>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</si>
  <si>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</si>
  <si>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</si>
  <si>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</si>
  <si>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</si>
  <si>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</si>
  <si>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</si>
  <si>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</si>
  <si>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</si>
  <si>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</si>
  <si>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</si>
  <si>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</si>
  <si>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</si>
  <si>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</si>
  <si>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</si>
  <si>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</si>
  <si>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</si>
  <si>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</si>
  <si>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</si>
  <si>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</si>
  <si>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</si>
  <si>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</si>
  <si>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</si>
  <si>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</si>
  <si>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</si>
  <si>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</si>
  <si>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</si>
  <si>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</si>
  <si>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</si>
  <si>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</si>
  <si>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</si>
  <si>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</si>
  <si>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</si>
  <si>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</si>
  <si>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</si>
  <si>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</si>
  <si>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</si>
  <si>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</si>
  <si>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</si>
  <si>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</si>
  <si>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</si>
  <si>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</si>
  <si>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</si>
  <si>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</si>
  <si>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</si>
  <si>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</si>
  <si>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</si>
  <si>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</si>
  <si>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</si>
  <si>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</si>
  <si>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</si>
  <si>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</si>
  <si>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</si>
  <si>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</si>
  <si>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</si>
  <si>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</si>
  <si>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</si>
  <si>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</si>
  <si>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</si>
  <si>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</si>
  <si>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</si>
  <si>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</si>
  <si>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</si>
  <si>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</si>
  <si>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</si>
  <si>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</si>
  <si>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</si>
  <si>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</si>
  <si>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</si>
  <si>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</si>
  <si>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</si>
  <si>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</si>
  <si>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</si>
  <si>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</si>
  <si>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</si>
  <si>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</si>
  <si>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</si>
  <si>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</si>
  <si>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</si>
  <si>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</si>
  <si>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</si>
  <si>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</si>
  <si>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</si>
  <si>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</si>
  <si>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</si>
  <si>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</si>
  <si>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</si>
  <si>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</si>
  <si>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</si>
  <si>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</si>
  <si>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</si>
  <si>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</si>
  <si>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</si>
  <si>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</si>
  <si>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</si>
  <si>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</si>
  <si>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</si>
  <si>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</si>
  <si>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</si>
  <si>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</si>
  <si>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</si>
  <si>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</si>
  <si>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</si>
  <si>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</si>
  <si>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</si>
  <si>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</si>
  <si>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</si>
  <si>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</si>
  <si>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</si>
  <si>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</si>
  <si>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</si>
  <si>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</si>
  <si>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</si>
  <si>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</si>
  <si>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</si>
  <si>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</si>
  <si>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</si>
  <si>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</si>
  <si>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</si>
  <si>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</si>
  <si>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</si>
  <si>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</si>
  <si>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</si>
  <si>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</si>
  <si>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</si>
  <si>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</si>
  <si>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</si>
  <si>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</si>
  <si>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</si>
  <si>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</si>
  <si>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</si>
  <si>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</si>
  <si>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</si>
  <si>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</si>
  <si>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</si>
  <si>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</si>
  <si>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</si>
  <si>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</si>
  <si>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</si>
  <si>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</si>
  <si>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</si>
  <si>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</si>
  <si>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</si>
  <si>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</si>
  <si>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</si>
  <si>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</si>
  <si>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</si>
  <si>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</si>
  <si>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</si>
  <si>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</si>
  <si>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</si>
  <si>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</si>
  <si>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</si>
  <si>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</si>
  <si>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</si>
  <si>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</si>
  <si>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</si>
  <si>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</si>
  <si>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</si>
  <si>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</si>
  <si>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</si>
  <si>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</si>
  <si>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</si>
  <si>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</si>
  <si>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</si>
  <si>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</si>
  <si>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</si>
  <si>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</si>
  <si>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</si>
  <si>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</si>
  <si>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</si>
  <si>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</si>
  <si>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</si>
  <si>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</si>
  <si>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</si>
  <si>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</si>
  <si>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</si>
  <si>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</si>
  <si>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</si>
  <si>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</si>
  <si>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</si>
  <si>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</si>
  <si>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</si>
  <si>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</si>
  <si>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</si>
  <si>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</si>
  <si>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</si>
  <si>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</si>
  <si>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</si>
  <si>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</si>
  <si>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</si>
  <si>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</si>
  <si>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</si>
  <si>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</si>
  <si>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</si>
  <si>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</si>
  <si>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</si>
  <si>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</si>
  <si>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</si>
  <si>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</si>
  <si>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</si>
  <si>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</si>
  <si>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</si>
  <si>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</si>
  <si>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</si>
  <si>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</si>
  <si>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</si>
  <si>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</si>
  <si>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</si>
  <si>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</si>
  <si>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</si>
  <si>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</si>
  <si>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</si>
  <si>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</si>
  <si>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</si>
  <si>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</si>
  <si>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</si>
  <si>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</si>
  <si>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</si>
  <si>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</si>
  <si>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</si>
  <si>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</si>
  <si>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</si>
  <si>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</si>
  <si>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</si>
  <si>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</si>
  <si>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</si>
  <si>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</si>
  <si>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</si>
  <si>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</si>
  <si>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</si>
  <si>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</si>
  <si>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</si>
  <si>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</si>
  <si>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</si>
  <si>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</si>
  <si>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</si>
  <si>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</si>
  <si>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</si>
  <si>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</si>
  <si>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</si>
  <si>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</si>
  <si>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</si>
  <si>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</si>
  <si>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</si>
  <si>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</si>
  <si>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</si>
  <si>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</si>
  <si>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</si>
  <si>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</si>
  <si>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</si>
  <si>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</si>
  <si>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</si>
  <si>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</si>
  <si>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</si>
  <si>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</si>
  <si>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</si>
  <si>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</si>
  <si>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</si>
  <si>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</si>
  <si>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</si>
  <si>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</si>
  <si>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</si>
  <si>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</si>
  <si>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</si>
  <si>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</si>
  <si>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</si>
  <si>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</si>
  <si>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</si>
  <si>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</si>
  <si>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</si>
  <si>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</si>
  <si>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</si>
  <si>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</si>
  <si>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</si>
  <si>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</si>
  <si>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</si>
  <si>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</si>
  <si>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</si>
  <si>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</si>
  <si>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</si>
  <si>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</si>
  <si>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</si>
  <si>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</si>
  <si>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</si>
  <si>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</si>
  <si>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</si>
  <si>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</si>
  <si>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</si>
  <si>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</si>
  <si>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</si>
  <si>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</si>
  <si>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</si>
  <si>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</si>
  <si>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</si>
  <si>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</si>
  <si>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</si>
  <si>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</si>
  <si>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</si>
  <si>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</si>
  <si>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</si>
  <si>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</si>
  <si>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</si>
  <si>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</si>
  <si>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</si>
  <si>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</si>
  <si>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</si>
  <si>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</si>
  <si>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</si>
  <si>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</si>
  <si>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</si>
  <si>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</si>
  <si>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</si>
  <si>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</si>
  <si>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</si>
  <si>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</si>
  <si>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</si>
  <si>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</si>
  <si>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</si>
  <si>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</si>
  <si>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</si>
  <si>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</si>
  <si>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</si>
  <si>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</si>
  <si>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</si>
  <si>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</si>
  <si>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</si>
  <si>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</si>
  <si>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</si>
  <si>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</si>
  <si>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</si>
  <si>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</si>
  <si>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</si>
  <si>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</si>
  <si>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</si>
  <si>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</si>
  <si>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</si>
  <si>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</si>
  <si>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</si>
  <si>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</si>
  <si>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</si>
  <si>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</si>
  <si>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</si>
  <si>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</si>
  <si>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</si>
  <si>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</si>
  <si>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</si>
  <si>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</si>
  <si>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</si>
  <si>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</si>
  <si>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</si>
  <si>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</si>
  <si>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</si>
  <si>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</si>
  <si>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</si>
  <si>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</si>
  <si>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</si>
  <si>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</si>
  <si>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</si>
  <si>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</si>
  <si>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</si>
  <si>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</si>
  <si>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</si>
  <si>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</si>
  <si>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</si>
  <si>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</si>
  <si>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</si>
  <si>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</si>
  <si>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</si>
  <si>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</si>
  <si>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</si>
  <si>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</si>
  <si>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</si>
  <si>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</si>
  <si>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</si>
  <si>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</si>
  <si>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</si>
  <si>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</si>
  <si>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</si>
  <si>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</si>
  <si>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</si>
  <si>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</si>
  <si>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</si>
  <si>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</si>
  <si>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</si>
  <si>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</si>
  <si>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</si>
  <si>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</si>
  <si>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</si>
  <si>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</si>
  <si>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</si>
  <si>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</si>
  <si>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</si>
  <si>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</si>
  <si>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</si>
  <si>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</si>
  <si>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</si>
  <si>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</si>
  <si>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</si>
  <si>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</si>
  <si>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</si>
  <si>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</si>
  <si>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</si>
  <si>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</si>
  <si>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</si>
  <si>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</si>
  <si>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</si>
  <si>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</si>
  <si>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</si>
  <si>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</si>
  <si>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</si>
  <si>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</si>
  <si>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</si>
  <si>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</si>
  <si>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</si>
  <si>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</si>
  <si>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</si>
  <si>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</si>
  <si>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</si>
  <si>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</si>
  <si>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</si>
  <si>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</si>
  <si>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</si>
  <si>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</si>
  <si>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</si>
  <si>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</si>
  <si>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</si>
  <si>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</si>
  <si>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</si>
  <si>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</si>
  <si>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</si>
  <si>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</si>
  <si>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</si>
  <si>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</si>
  <si>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</si>
  <si>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</si>
  <si>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</si>
  <si>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</si>
  <si>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</si>
  <si>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</si>
  <si>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</si>
  <si>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</si>
  <si>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</si>
  <si>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</si>
  <si>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</si>
  <si>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</si>
  <si>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</si>
  <si>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</si>
  <si>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</si>
  <si>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</si>
  <si>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</si>
  <si>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</si>
  <si>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</si>
  <si>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</si>
  <si>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</si>
  <si>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</si>
  <si>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</si>
  <si>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</si>
  <si>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</si>
  <si>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</si>
  <si>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</si>
  <si>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</si>
  <si>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</si>
  <si>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</si>
  <si>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</si>
  <si>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</si>
  <si>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</si>
  <si>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</si>
  <si>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</si>
  <si>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</si>
  <si>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</si>
  <si>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</si>
  <si>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</si>
  <si>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</si>
  <si>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</si>
  <si>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</si>
  <si>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</si>
  <si>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</si>
  <si>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</si>
  <si>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</si>
  <si>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</si>
  <si>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</si>
  <si>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</si>
  <si>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</si>
  <si>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</si>
  <si>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</si>
  <si>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</si>
  <si>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</si>
  <si>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</si>
  <si>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</si>
  <si>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</si>
  <si>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</si>
  <si>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</si>
  <si>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</si>
  <si>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</si>
  <si>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</si>
  <si>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</si>
  <si>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</si>
  <si>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</si>
  <si>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</si>
  <si>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</si>
  <si>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</si>
  <si>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</si>
  <si>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</si>
  <si>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</si>
  <si>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</si>
  <si>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</si>
  <si>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</si>
  <si>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</si>
  <si>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</si>
  <si>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</si>
  <si>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</si>
  <si>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</si>
  <si>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</si>
  <si>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</si>
  <si>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</si>
  <si>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</si>
  <si>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</si>
  <si>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</si>
  <si>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</si>
  <si>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</si>
  <si>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</si>
  <si>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</si>
  <si>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</si>
  <si>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</si>
  <si>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</si>
  <si>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</si>
  <si>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</si>
  <si>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</si>
  <si>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</si>
  <si>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</si>
  <si>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</si>
  <si>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</si>
  <si>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</si>
  <si>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</si>
  <si>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</si>
  <si>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</si>
  <si>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</si>
  <si>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</si>
  <si>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</si>
  <si>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</si>
  <si>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</si>
  <si>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</si>
  <si>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</si>
  <si>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</si>
  <si>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</si>
  <si>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</si>
  <si>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</si>
  <si>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</si>
  <si>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</si>
  <si>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</si>
  <si>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</si>
  <si>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</si>
  <si>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</si>
  <si>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</si>
  <si>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</si>
  <si>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</si>
  <si>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</si>
  <si>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</si>
  <si>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</si>
  <si>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</si>
  <si>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</si>
  <si>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</si>
  <si>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</si>
  <si>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</si>
  <si>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</si>
  <si>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</si>
  <si>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</si>
  <si>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</si>
  <si>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</si>
  <si>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</si>
  <si>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</si>
  <si>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</si>
  <si>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</si>
  <si>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</si>
  <si>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</si>
  <si>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</si>
  <si>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</si>
  <si>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</si>
  <si>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</si>
  <si>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</si>
  <si>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</si>
  <si>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</si>
  <si>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</si>
  <si>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</si>
  <si>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</si>
  <si>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</si>
  <si>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</si>
  <si>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</si>
  <si>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</si>
  <si>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</si>
  <si>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</si>
  <si>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</si>
  <si>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</si>
  <si>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</si>
  <si>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</si>
  <si>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</si>
  <si>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</si>
  <si>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</si>
  <si>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</si>
  <si>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</si>
  <si>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</si>
  <si>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</si>
  <si>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</si>
  <si>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</si>
  <si>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</si>
  <si>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</si>
  <si>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</si>
  <si>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</si>
  <si>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</si>
  <si>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</si>
  <si>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</si>
  <si>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</si>
  <si>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</si>
  <si>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</si>
  <si>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</si>
  <si>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</si>
  <si>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</si>
  <si>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</si>
  <si>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</si>
  <si>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</si>
  <si>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</si>
  <si>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</si>
  <si>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</si>
  <si>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</si>
  <si>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</si>
  <si>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</si>
  <si>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</si>
  <si>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</si>
  <si>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</si>
  <si>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</si>
  <si>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</si>
  <si>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</si>
  <si>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</si>
  <si>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</si>
  <si>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</si>
  <si>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</si>
  <si>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</si>
  <si>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</si>
  <si>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</si>
  <si>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</si>
  <si>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</si>
  <si>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</si>
  <si>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</si>
  <si>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</si>
  <si>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</si>
  <si>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</si>
  <si>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</si>
  <si>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</si>
  <si>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</si>
  <si>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</si>
  <si>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</si>
  <si>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</si>
  <si>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</si>
  <si>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</si>
  <si>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</si>
  <si>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</si>
  <si>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</si>
  <si>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</si>
  <si>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</si>
  <si>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</si>
  <si>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</si>
  <si>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</si>
  <si>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</si>
  <si>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</si>
  <si>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</si>
  <si>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</si>
  <si>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</si>
  <si>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</si>
  <si>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</si>
  <si>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</si>
  <si>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</si>
  <si>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</si>
  <si>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</si>
  <si>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</si>
  <si>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</si>
  <si>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</si>
  <si>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</si>
  <si>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</si>
  <si>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</si>
  <si>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</si>
  <si>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</si>
  <si>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</si>
  <si>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</si>
  <si>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</si>
  <si>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</si>
  <si>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</si>
  <si>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</si>
  <si>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</si>
  <si>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</si>
  <si>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</si>
  <si>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</si>
  <si>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</si>
  <si>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</si>
  <si>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</si>
  <si>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</si>
  <si>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</si>
  <si>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</si>
  <si>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</si>
  <si>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</si>
  <si>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</si>
  <si>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</si>
  <si>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</si>
  <si>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</si>
  <si>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</si>
  <si>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</si>
  <si>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</si>
  <si>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</si>
  <si>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</si>
  <si>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</si>
  <si>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</si>
  <si>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</si>
  <si>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</si>
  <si>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</si>
  <si>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</si>
  <si>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</si>
  <si>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</si>
  <si>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</si>
  <si>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</si>
  <si>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</si>
  <si>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</si>
  <si>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</si>
  <si>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</si>
  <si>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</si>
  <si>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</si>
  <si>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</si>
  <si>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</si>
  <si>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</si>
  <si>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</si>
  <si>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</si>
  <si>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</si>
  <si>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</si>
  <si>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</si>
  <si>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</si>
  <si>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</si>
  <si>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</si>
  <si>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</si>
  <si>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</si>
  <si>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</si>
  <si>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</si>
  <si>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</si>
  <si>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</si>
  <si>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</si>
  <si>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</si>
  <si>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</si>
  <si>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</si>
  <si>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</si>
  <si>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</si>
  <si>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</si>
  <si>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</si>
  <si>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</si>
  <si>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</si>
  <si>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</si>
  <si>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</si>
  <si>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</si>
  <si>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</si>
  <si>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</si>
  <si>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</si>
  <si>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</si>
  <si>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</si>
  <si>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</si>
  <si>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</si>
  <si>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</si>
  <si>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</si>
  <si>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</si>
  <si>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</si>
  <si>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</si>
  <si>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</si>
  <si>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</si>
  <si>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</si>
  <si>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</si>
  <si>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</si>
  <si>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</si>
  <si>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</si>
  <si>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</si>
  <si>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</si>
  <si>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</si>
  <si>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</si>
  <si>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</si>
  <si>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</si>
  <si>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</si>
  <si>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</si>
  <si>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</si>
  <si>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</si>
  <si>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</si>
  <si>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</si>
  <si>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</si>
  <si>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</si>
  <si>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</si>
  <si>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</si>
  <si>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</si>
  <si>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</si>
  <si>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</si>
  <si>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</si>
  <si>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</si>
  <si>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</si>
  <si>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</si>
  <si>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</si>
  <si>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</si>
  <si>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</si>
  <si>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</si>
  <si>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</si>
  <si>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</si>
  <si>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</si>
  <si>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</si>
  <si>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</si>
  <si>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</si>
  <si>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</si>
  <si>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</si>
  <si>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</si>
  <si>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</si>
  <si>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</si>
  <si>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</si>
  <si>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</si>
  <si>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</si>
  <si>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</si>
  <si>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</si>
  <si>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</si>
  <si>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</si>
  <si>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</si>
  <si>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</si>
  <si>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</si>
  <si>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</si>
  <si>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</si>
  <si>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</si>
  <si>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</si>
  <si>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</si>
  <si>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</si>
  <si>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</si>
  <si>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</si>
  <si>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</si>
  <si>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</si>
  <si>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</si>
  <si>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</si>
  <si>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</si>
  <si>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</si>
  <si>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</si>
  <si>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</si>
  <si>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</si>
  <si>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</si>
  <si>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</si>
  <si>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</si>
  <si>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</si>
  <si>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</si>
  <si>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</si>
  <si>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</si>
  <si>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</si>
  <si>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</si>
  <si>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</si>
  <si>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</si>
  <si>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</si>
  <si>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</si>
  <si>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</si>
  <si>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</si>
  <si>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</si>
  <si>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</si>
  <si>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</si>
  <si>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</si>
  <si>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</si>
  <si>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</si>
  <si>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</si>
  <si>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</si>
  <si>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</si>
  <si>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</si>
  <si>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</si>
  <si>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</si>
  <si>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</si>
  <si>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</si>
  <si>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</si>
  <si>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</si>
  <si>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</si>
  <si>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</si>
  <si>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</si>
  <si>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</si>
  <si>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</si>
  <si>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</si>
  <si>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</si>
  <si>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</si>
  <si>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</si>
  <si>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</si>
  <si>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</si>
  <si>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</si>
  <si>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</si>
  <si>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</si>
  <si>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</si>
  <si>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</si>
  <si>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</si>
  <si>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</si>
  <si>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</si>
  <si>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</si>
  <si>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</si>
  <si>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</si>
  <si>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</si>
  <si>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</si>
  <si>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</si>
  <si>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</si>
  <si>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</si>
  <si>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</si>
  <si>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</si>
  <si>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</si>
  <si>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</si>
  <si>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</si>
  <si>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</si>
  <si>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</si>
  <si>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</si>
  <si>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</si>
  <si>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</si>
  <si>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</si>
  <si>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</si>
  <si>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</si>
  <si>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</si>
  <si>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</si>
  <si>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</si>
  <si>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</si>
  <si>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</si>
  <si>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</si>
  <si>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</si>
  <si>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</si>
  <si>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</si>
  <si>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</si>
  <si>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</si>
  <si>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</si>
  <si>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</si>
  <si>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</si>
  <si>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</si>
  <si>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</si>
  <si>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</si>
  <si>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</si>
  <si>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</si>
  <si>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</si>
  <si>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</si>
  <si>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</si>
  <si>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</si>
  <si>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</si>
  <si>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</si>
  <si>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</si>
  <si>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</si>
  <si>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</si>
  <si>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</si>
  <si>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</si>
  <si>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</si>
  <si>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</si>
  <si>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</si>
  <si>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</si>
  <si>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</si>
  <si>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</si>
  <si>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</si>
  <si>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</si>
  <si>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</si>
  <si>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</si>
  <si>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</si>
  <si>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</si>
  <si>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</si>
  <si>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</si>
  <si>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</si>
  <si>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</si>
  <si>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</si>
  <si>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</si>
  <si>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</si>
  <si>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</si>
  <si>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</si>
  <si>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</si>
  <si>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</si>
  <si>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</si>
  <si>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</si>
  <si>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</si>
  <si>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</si>
  <si>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</si>
  <si>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</si>
  <si>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</si>
  <si>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</si>
  <si>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</si>
  <si>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</si>
  <si>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</si>
  <si>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</si>
  <si>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</si>
  <si>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</si>
  <si>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</si>
  <si>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</si>
  <si>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</si>
  <si>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</si>
  <si>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</si>
  <si>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</si>
  <si>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</si>
  <si>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</si>
  <si>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</si>
  <si>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</si>
  <si>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</si>
  <si>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</si>
  <si>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</si>
  <si>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</si>
  <si>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</si>
  <si>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</si>
  <si>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</si>
  <si>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</si>
  <si>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</si>
  <si>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</si>
  <si>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</si>
  <si>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</si>
  <si>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</si>
  <si>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</si>
  <si>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</si>
  <si>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</si>
  <si>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</si>
  <si>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</si>
  <si>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</si>
  <si>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</si>
  <si>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</si>
  <si>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</si>
  <si>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</si>
  <si>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</si>
  <si>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</si>
  <si>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</si>
  <si>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</si>
  <si>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</si>
  <si>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</si>
  <si>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</si>
  <si>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</si>
  <si>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</si>
  <si>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</si>
  <si>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</si>
  <si>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</si>
  <si>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</si>
  <si>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</si>
  <si>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</si>
  <si>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</si>
  <si>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</si>
  <si>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</si>
  <si>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</si>
  <si>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</si>
  <si>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</si>
  <si>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</si>
  <si>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</si>
  <si>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</si>
  <si>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</si>
  <si>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</si>
  <si>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</si>
  <si>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</si>
  <si>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</si>
  <si>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</si>
  <si>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</si>
  <si>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</si>
  <si>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</si>
  <si>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</si>
  <si>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</si>
  <si>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</si>
  <si>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</si>
  <si>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</si>
  <si>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</si>
  <si>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</si>
  <si>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</si>
  <si>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</si>
  <si>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</si>
  <si>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</si>
  <si>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</si>
  <si>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</si>
  <si>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</si>
  <si>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</si>
  <si>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</si>
  <si>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</si>
  <si>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</si>
  <si>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</si>
  <si>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</si>
  <si>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</si>
  <si>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</si>
  <si>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</si>
  <si>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</si>
  <si>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</si>
  <si>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</si>
  <si>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</si>
  <si>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</si>
  <si>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</si>
  <si>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</si>
  <si>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</si>
  <si>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</si>
  <si>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</si>
  <si>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</si>
  <si>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</si>
  <si>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</si>
  <si>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</si>
  <si>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</si>
  <si>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</si>
  <si>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</si>
  <si>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</si>
  <si>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</si>
  <si>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</si>
  <si>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</si>
  <si>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</si>
  <si>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</si>
  <si>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</si>
  <si>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</si>
  <si>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</si>
  <si>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</si>
  <si>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</si>
  <si>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</si>
  <si>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</si>
  <si>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</si>
  <si>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</si>
  <si>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</si>
  <si>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</si>
  <si>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</si>
  <si>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</si>
  <si>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</si>
  <si>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</si>
  <si>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</si>
  <si>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</si>
  <si>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</si>
  <si>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</si>
  <si>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</si>
  <si>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</si>
  <si>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</si>
  <si>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</si>
  <si>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</si>
  <si>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</si>
  <si>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</si>
  <si>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</si>
  <si>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</si>
  <si>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</si>
  <si>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</si>
  <si>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</si>
  <si>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</si>
  <si>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</si>
  <si>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</si>
  <si>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</si>
  <si>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</si>
  <si>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</si>
  <si>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</si>
  <si>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</si>
  <si>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</si>
  <si>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</si>
  <si>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</si>
  <si>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</si>
  <si>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</si>
  <si>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</si>
  <si>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</si>
  <si>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</si>
  <si>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</si>
  <si>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</si>
  <si>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</si>
  <si>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</si>
  <si>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</si>
  <si>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</si>
  <si>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</si>
  <si>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</si>
  <si>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</si>
  <si>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</si>
  <si>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</si>
  <si>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</si>
  <si>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</si>
  <si>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</si>
  <si>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</si>
  <si>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</si>
  <si>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</si>
  <si>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</si>
  <si>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</si>
  <si>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</si>
  <si>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</si>
  <si>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</si>
  <si>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</si>
  <si>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</si>
  <si>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</si>
  <si>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</si>
  <si>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</si>
  <si>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</si>
  <si>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</si>
  <si>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</si>
  <si>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</si>
  <si>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</si>
  <si>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</si>
  <si>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</si>
  <si>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</si>
  <si>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</si>
  <si>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</si>
  <si>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</si>
  <si>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</si>
  <si>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</si>
  <si>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</si>
  <si>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</si>
  <si>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</si>
  <si>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</si>
  <si>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</si>
  <si>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</si>
  <si>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</si>
  <si>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</si>
  <si>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</si>
  <si>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</si>
  <si>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</si>
  <si>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</si>
  <si>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</si>
  <si>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</si>
  <si>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</si>
  <si>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</si>
  <si>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</si>
  <si>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</si>
  <si>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</si>
  <si>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</si>
  <si>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</si>
  <si>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</si>
  <si>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</si>
  <si>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</si>
  <si>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</si>
  <si>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</si>
  <si>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</si>
  <si>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</si>
  <si>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</si>
  <si>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</si>
  <si>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</si>
  <si>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</si>
  <si>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</si>
  <si>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</si>
  <si>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</si>
  <si>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</si>
  <si>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</si>
  <si>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</si>
  <si>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</si>
  <si>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</si>
  <si>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</si>
  <si>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</si>
  <si>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</si>
  <si>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</si>
  <si>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</si>
  <si>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</si>
  <si>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</si>
  <si>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</si>
  <si>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</si>
  <si>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</si>
  <si>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</si>
  <si>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</si>
  <si>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</si>
  <si>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</si>
  <si>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</si>
  <si>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</si>
  <si>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</si>
  <si>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</si>
  <si>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</si>
  <si>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</si>
  <si>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</si>
  <si>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</si>
  <si>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</si>
  <si>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</si>
  <si>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</si>
  <si>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</si>
  <si>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</si>
  <si>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</si>
  <si>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</si>
  <si>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</si>
  <si>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</si>
  <si>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</si>
  <si>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</si>
  <si>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</si>
  <si>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</si>
  <si>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</si>
  <si>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</si>
  <si>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</si>
  <si>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</si>
  <si>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</si>
  <si>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</si>
  <si>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</si>
  <si>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</si>
  <si>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</si>
  <si>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</si>
  <si>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</si>
  <si>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</si>
  <si>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</si>
  <si>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</si>
  <si>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</si>
  <si>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</si>
  <si>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</si>
  <si>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</si>
  <si>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</si>
  <si>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</si>
  <si>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</si>
  <si>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</si>
  <si>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</si>
  <si>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</si>
  <si>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</si>
  <si>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</si>
  <si>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</si>
  <si>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</si>
  <si>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</si>
  <si>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</si>
  <si>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</si>
  <si>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</si>
  <si>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</si>
  <si>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</si>
  <si>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</si>
  <si>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</si>
  <si>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</si>
  <si>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</si>
  <si>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</si>
  <si>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</si>
  <si>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</si>
  <si>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</si>
  <si>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</si>
  <si>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</si>
  <si>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</si>
  <si>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</si>
  <si>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</si>
  <si>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</si>
  <si>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</si>
  <si>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</si>
  <si>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</si>
  <si>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</si>
  <si>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</si>
  <si>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</si>
  <si>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</si>
  <si>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</si>
  <si>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</si>
  <si>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</si>
  <si>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</si>
  <si>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</si>
  <si>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</si>
  <si>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</si>
  <si>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</si>
  <si>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</si>
  <si>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</si>
  <si>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</si>
  <si>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</si>
  <si>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</si>
  <si>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</si>
  <si>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</si>
  <si>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</si>
  <si>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</si>
  <si>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</si>
  <si>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</si>
  <si>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</si>
  <si>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</si>
  <si>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</si>
  <si>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</si>
  <si>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</si>
  <si>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</si>
  <si>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</si>
  <si>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</si>
  <si>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</si>
  <si>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</si>
  <si>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</si>
  <si>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</si>
  <si>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</si>
  <si>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</si>
  <si>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</si>
  <si>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</si>
  <si>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</si>
  <si>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</si>
  <si>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</si>
  <si>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</si>
  <si>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</si>
  <si>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</si>
  <si>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</si>
  <si>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</si>
  <si>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</si>
  <si>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</si>
  <si>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</si>
  <si>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</si>
  <si>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</si>
  <si>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</si>
  <si>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</si>
  <si>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</si>
  <si>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</si>
  <si>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</si>
  <si>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</si>
  <si>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</si>
  <si>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</si>
  <si>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</si>
  <si>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</si>
  <si>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</si>
  <si>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</si>
  <si>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</si>
  <si>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</si>
  <si>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</si>
  <si>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</si>
  <si>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</si>
  <si>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</si>
  <si>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</si>
  <si>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</si>
  <si>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</si>
  <si>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</si>
  <si>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</si>
  <si>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</si>
  <si>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</si>
  <si>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</si>
  <si>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</si>
  <si>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</si>
  <si>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</si>
  <si>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</si>
  <si>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</si>
  <si>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</si>
  <si>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</si>
  <si>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</si>
  <si>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</si>
  <si>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</si>
  <si>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</si>
  <si>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</si>
  <si>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</si>
  <si>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</si>
  <si>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</si>
  <si>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</si>
  <si>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</si>
  <si>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</si>
  <si>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</si>
  <si>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</si>
  <si>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</si>
  <si>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</si>
  <si>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</si>
  <si>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</si>
  <si>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</si>
  <si>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</si>
  <si>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</si>
  <si>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</si>
  <si>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</si>
  <si>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</si>
  <si>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</si>
  <si>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</si>
  <si>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</si>
  <si>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</si>
  <si>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</si>
  <si>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</si>
  <si>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</si>
  <si>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</si>
  <si>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</si>
  <si>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</si>
  <si>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</si>
  <si>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</si>
  <si>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</si>
  <si>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</si>
  <si>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</si>
  <si>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</si>
  <si>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</si>
  <si>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</si>
  <si>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</si>
  <si>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</si>
  <si>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</si>
  <si>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</si>
  <si>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</si>
  <si>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</si>
  <si>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</si>
  <si>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</si>
  <si>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</si>
  <si>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</si>
  <si>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</si>
  <si>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</si>
  <si>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</si>
  <si>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</si>
  <si>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</si>
  <si>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</si>
  <si>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</si>
  <si>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</si>
  <si>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</si>
  <si>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</si>
  <si>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</si>
  <si>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</si>
  <si>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</si>
  <si>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</si>
  <si>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</si>
  <si>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</si>
  <si>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</si>
  <si>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</si>
  <si>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</si>
  <si>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</si>
  <si>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</si>
  <si>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</si>
  <si>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</si>
  <si>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</si>
  <si>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</si>
  <si>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</si>
  <si>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</si>
  <si>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</si>
  <si>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</si>
  <si>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</si>
  <si>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</si>
  <si>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</si>
  <si>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</si>
  <si>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</si>
  <si>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</si>
  <si>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</si>
  <si>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</si>
  <si>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</si>
  <si>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</si>
  <si>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</si>
  <si>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</si>
  <si>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</si>
  <si>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</si>
  <si>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</si>
  <si>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</si>
  <si>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</si>
  <si>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</si>
  <si>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</si>
  <si>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</si>
  <si>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</si>
  <si>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</si>
  <si>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</si>
  <si>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</si>
  <si>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</si>
  <si>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</si>
  <si>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</si>
  <si>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</si>
  <si>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</si>
  <si>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</si>
  <si>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</si>
  <si>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</si>
  <si>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</si>
  <si>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</si>
  <si>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</si>
  <si>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</si>
  <si>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</si>
  <si>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</si>
  <si>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</si>
  <si>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</si>
  <si>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</si>
  <si>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</si>
  <si>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</si>
  <si>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</si>
  <si>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</si>
  <si>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</si>
  <si>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</si>
  <si>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</si>
  <si>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</si>
  <si>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</si>
  <si>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</si>
  <si>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</si>
  <si>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</si>
  <si>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</si>
  <si>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</si>
  <si>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</si>
  <si>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</si>
  <si>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</si>
  <si>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</si>
  <si>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</si>
  <si>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</si>
  <si>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</si>
  <si>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</si>
  <si>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</si>
  <si>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</si>
  <si>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</si>
  <si>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</si>
  <si>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</si>
  <si>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</si>
  <si>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</si>
  <si>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</si>
  <si>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</si>
  <si>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</si>
  <si>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</si>
  <si>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</si>
  <si>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</si>
  <si>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</si>
  <si>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</si>
  <si>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</si>
  <si>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</si>
  <si>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</si>
  <si>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</si>
  <si>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</si>
  <si>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</si>
  <si>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</si>
  <si>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</si>
  <si>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</si>
  <si>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</si>
  <si>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</si>
  <si>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</si>
  <si>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</si>
  <si>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</si>
  <si>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</si>
  <si>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</si>
  <si>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</si>
  <si>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</si>
  <si>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</si>
  <si>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</si>
  <si>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</si>
  <si>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</si>
  <si>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</si>
  <si>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</si>
  <si>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</si>
  <si>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</si>
  <si>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</si>
  <si>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</si>
  <si>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</si>
  <si>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</si>
  <si>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</si>
  <si>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</si>
  <si>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</si>
  <si>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</si>
  <si>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</si>
  <si>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</si>
  <si>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</si>
  <si>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</si>
  <si>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</si>
  <si>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</si>
  <si>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</si>
  <si>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</si>
  <si>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</si>
  <si>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</si>
  <si>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</si>
  <si>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</si>
  <si>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</si>
  <si>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</si>
  <si>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</si>
  <si>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</si>
  <si>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</si>
  <si>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</si>
  <si>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</si>
  <si>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</si>
  <si>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</si>
  <si>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</si>
  <si>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</si>
  <si>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</si>
  <si>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</si>
  <si>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</si>
  <si>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</si>
  <si>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</si>
  <si>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</si>
  <si>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</si>
  <si>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</si>
  <si>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</si>
  <si>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</si>
  <si>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</si>
  <si>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</si>
  <si>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</si>
  <si>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</si>
  <si>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</si>
  <si>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</si>
  <si>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</si>
  <si>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</si>
  <si>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</si>
  <si>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</si>
  <si>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</si>
  <si>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</si>
  <si>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</si>
  <si>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</si>
  <si>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</si>
  <si>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</si>
  <si>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</si>
  <si>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</si>
  <si>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</si>
  <si>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</si>
  <si>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</si>
  <si>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</si>
  <si>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</si>
  <si>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</si>
  <si>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</si>
  <si>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</si>
  <si>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</si>
  <si>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</si>
  <si>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</si>
  <si>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</si>
  <si>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</si>
  <si>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</si>
  <si>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</si>
  <si>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</si>
  <si>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</si>
  <si>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</si>
  <si>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</si>
  <si>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</si>
  <si>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</si>
  <si>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</si>
  <si>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</si>
  <si>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</si>
  <si>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</si>
  <si>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</si>
  <si>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</si>
  <si>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</si>
  <si>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</si>
  <si>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</si>
  <si>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</si>
  <si>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</si>
  <si>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</si>
  <si>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</si>
  <si>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</si>
  <si>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</si>
  <si>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</si>
  <si>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</si>
  <si>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</si>
  <si>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</si>
  <si>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</si>
  <si>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</si>
  <si>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</si>
  <si>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</si>
  <si>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</si>
  <si>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</si>
  <si>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</si>
  <si>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</si>
  <si>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</si>
  <si>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</si>
  <si>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</si>
  <si>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</si>
  <si>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</si>
  <si>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</si>
  <si>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</si>
  <si>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</si>
  <si>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</si>
  <si>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</si>
  <si>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</si>
  <si>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</si>
  <si>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</si>
  <si>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</si>
  <si>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</si>
  <si>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</si>
  <si>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</si>
  <si>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</si>
  <si>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</si>
  <si>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</si>
  <si>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</si>
  <si>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</si>
  <si>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</si>
  <si>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</si>
  <si>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</si>
  <si>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</si>
  <si>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</si>
  <si>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</si>
  <si>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</si>
  <si>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</si>
  <si>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</si>
  <si>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</si>
  <si>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</si>
  <si>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</si>
  <si>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</si>
  <si>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</si>
  <si>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</si>
  <si>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</si>
  <si>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</si>
  <si>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</si>
  <si>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</si>
  <si>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</si>
  <si>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</si>
  <si>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</si>
  <si>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</si>
  <si>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</si>
  <si>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</si>
  <si>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</si>
  <si>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</si>
  <si>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</si>
  <si>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</si>
  <si>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</si>
  <si>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</si>
  <si>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</si>
  <si>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</si>
  <si>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</si>
  <si>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</si>
  <si>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</si>
  <si>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</si>
  <si>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</si>
  <si>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</si>
  <si>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</si>
  <si>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</si>
  <si>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</si>
  <si>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</si>
  <si>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</si>
  <si>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</si>
  <si>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</si>
  <si>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</si>
  <si>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</si>
  <si>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</si>
  <si>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</si>
  <si>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</si>
  <si>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</si>
  <si>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</si>
  <si>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</si>
  <si>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</si>
  <si>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</si>
  <si>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</si>
  <si>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</si>
  <si>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</si>
  <si>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</si>
  <si>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</si>
  <si>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</si>
  <si>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</si>
  <si>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</si>
  <si>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</si>
  <si>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</si>
  <si>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</si>
  <si>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</si>
  <si>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</si>
  <si>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</si>
  <si>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</si>
  <si>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</si>
  <si>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</si>
  <si>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</si>
  <si>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</si>
  <si>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</si>
  <si>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</si>
  <si>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</si>
  <si>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</si>
  <si>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</si>
  <si>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</si>
  <si>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</si>
  <si>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</si>
  <si>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</si>
  <si>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</si>
  <si>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</si>
  <si>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</si>
  <si>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</si>
  <si>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</si>
  <si>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</si>
  <si>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</si>
  <si>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</si>
  <si>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</si>
  <si>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</si>
  <si>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</si>
  <si>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</si>
  <si>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</si>
  <si>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</si>
  <si>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</si>
  <si>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</si>
  <si>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</si>
  <si>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</si>
  <si>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</si>
  <si>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</si>
  <si>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</si>
  <si>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</si>
  <si>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</si>
  <si>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</si>
  <si>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</si>
  <si>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</si>
  <si>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</si>
  <si>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</si>
  <si>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</si>
  <si>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</si>
  <si>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</si>
  <si>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</si>
  <si>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</si>
  <si>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</si>
  <si>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</si>
  <si>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</si>
  <si>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</si>
  <si>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</si>
  <si>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</si>
  <si>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</si>
  <si>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</si>
  <si>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</si>
  <si>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</si>
  <si>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</si>
  <si>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</si>
  <si>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</si>
  <si>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</si>
  <si>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</si>
  <si>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</si>
  <si>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</si>
  <si>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</si>
  <si>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</si>
  <si>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</si>
  <si>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</si>
  <si>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</si>
  <si>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</si>
  <si>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</si>
  <si>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</si>
  <si>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</si>
  <si>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</si>
  <si>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</si>
  <si>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</si>
  <si>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</si>
  <si>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</si>
  <si>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</si>
  <si>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</si>
  <si>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</si>
  <si>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</si>
  <si>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</si>
  <si>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</si>
  <si>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</si>
  <si>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</si>
  <si>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</si>
  <si>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</si>
  <si>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</si>
  <si>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</si>
  <si>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</si>
  <si>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</si>
  <si>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</si>
  <si>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</si>
  <si>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</si>
  <si>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</si>
  <si>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</si>
  <si>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</si>
  <si>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</si>
  <si>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</si>
  <si>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</si>
  <si>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</si>
  <si>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</si>
  <si>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</si>
  <si>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</si>
  <si>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</si>
  <si>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</si>
  <si>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</si>
  <si>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</si>
  <si>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</si>
  <si>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</si>
  <si>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</si>
  <si>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</si>
  <si>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</si>
  <si>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</si>
  <si>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</si>
  <si>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</si>
  <si>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</si>
  <si>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</si>
  <si>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</si>
  <si>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</si>
  <si>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</si>
  <si>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</si>
  <si>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</si>
  <si>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</si>
  <si>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</si>
  <si>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</si>
  <si>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</si>
  <si>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</si>
  <si>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</si>
  <si>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</si>
  <si>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</si>
  <si>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</si>
  <si>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</si>
  <si>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</si>
  <si>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</si>
  <si>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</si>
  <si>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</si>
  <si>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</si>
  <si>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</si>
  <si>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</si>
  <si>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</si>
  <si>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</si>
  <si>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</si>
  <si>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</si>
  <si>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</si>
  <si>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</si>
  <si>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</si>
  <si>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</si>
  <si>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</si>
  <si>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</si>
  <si>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</si>
  <si>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</si>
  <si>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</si>
  <si>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</si>
  <si>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</si>
  <si>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</si>
  <si>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</si>
  <si>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</si>
  <si>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</si>
  <si>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</si>
  <si>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</si>
  <si>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</si>
  <si>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</si>
  <si>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</si>
  <si>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</si>
  <si>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</si>
  <si>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</si>
  <si>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</si>
  <si>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</si>
  <si>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</si>
  <si>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</si>
  <si>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</si>
  <si>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</si>
  <si>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</si>
  <si>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</si>
  <si>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</si>
  <si>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</si>
  <si>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</si>
  <si>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</si>
  <si>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</si>
  <si>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</si>
  <si>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</si>
  <si>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</si>
  <si>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</si>
  <si>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</si>
  <si>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</si>
  <si>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</si>
  <si>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</si>
  <si>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</si>
  <si>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</si>
  <si>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</si>
  <si>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</si>
  <si>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</si>
  <si>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</si>
  <si>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</si>
  <si>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</si>
  <si>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</si>
  <si>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</si>
  <si>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</si>
  <si>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</si>
  <si>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</si>
  <si>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</si>
  <si>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</si>
  <si>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</si>
  <si>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</si>
  <si>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</si>
  <si>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</si>
  <si>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</si>
  <si>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</si>
  <si>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</si>
  <si>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</si>
  <si>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</si>
  <si>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</si>
  <si>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</si>
  <si>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</si>
  <si>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</si>
  <si>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</si>
  <si>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</si>
  <si>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</si>
  <si>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</si>
  <si>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</si>
  <si>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</si>
  <si>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</si>
  <si>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</si>
  <si>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</si>
  <si>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</si>
  <si>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</si>
  <si>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</si>
  <si>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</si>
  <si>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</si>
  <si>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</si>
  <si>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</si>
  <si>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</si>
  <si>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</si>
  <si>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</si>
  <si>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</si>
  <si>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</si>
  <si>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</si>
  <si>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</si>
  <si>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</si>
  <si>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</si>
  <si>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</si>
  <si>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</si>
  <si>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</si>
  <si>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</si>
  <si>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</si>
  <si>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</si>
  <si>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</si>
  <si>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</si>
  <si>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</si>
  <si>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</si>
  <si>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</si>
  <si>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</si>
  <si>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</si>
  <si>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</si>
  <si>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</si>
  <si>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</si>
  <si>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</si>
  <si>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</si>
  <si>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</si>
  <si>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</si>
  <si>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</si>
  <si>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</si>
  <si>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</si>
  <si>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</si>
  <si>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</si>
  <si>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</si>
  <si>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</si>
  <si>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</si>
  <si>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</si>
  <si>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</si>
  <si>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</si>
  <si>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</si>
  <si>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</si>
  <si>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</si>
  <si>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</si>
  <si>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</si>
  <si>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</si>
  <si>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</si>
  <si>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</si>
  <si>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</si>
  <si>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</si>
  <si>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</si>
  <si>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</si>
  <si>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</si>
  <si>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</si>
  <si>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</si>
  <si>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</si>
  <si>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</si>
  <si>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</si>
  <si>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</si>
  <si>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</si>
  <si>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</si>
  <si>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</si>
  <si>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</si>
  <si>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</si>
  <si>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</si>
  <si>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</si>
  <si>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</si>
  <si>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</si>
  <si>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</si>
  <si>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</si>
  <si>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</si>
  <si>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</si>
  <si>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</si>
  <si>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</si>
  <si>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</si>
  <si>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</si>
  <si>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</si>
  <si>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</si>
  <si>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</si>
  <si>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</si>
  <si>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</si>
  <si>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</si>
  <si>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</si>
  <si>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</si>
  <si>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</si>
  <si>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</si>
  <si>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</si>
  <si>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</si>
  <si>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</si>
  <si>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</si>
  <si>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</si>
  <si>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</si>
  <si>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</si>
  <si>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</si>
  <si>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</si>
  <si>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</si>
  <si>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</si>
  <si>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</si>
  <si>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</si>
  <si>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</si>
  <si>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</si>
  <si>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</si>
  <si>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</si>
  <si>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</si>
  <si>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</si>
  <si>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</si>
  <si>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</si>
  <si>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</si>
  <si>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</si>
  <si>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</si>
  <si>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</si>
  <si>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</si>
  <si>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</si>
  <si>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</si>
  <si>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</si>
  <si>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</si>
  <si>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</si>
  <si>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</si>
  <si>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</si>
  <si>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</si>
  <si>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</si>
  <si>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</si>
  <si>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</si>
  <si>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</si>
  <si>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</si>
  <si>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</si>
  <si>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</si>
  <si>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</si>
  <si>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</si>
  <si>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</si>
  <si>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</si>
  <si>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</si>
  <si>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</si>
  <si>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</si>
  <si>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</si>
  <si>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</si>
  <si>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</si>
  <si>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</si>
  <si>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</si>
  <si>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</si>
  <si>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</si>
  <si>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</si>
  <si>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</si>
  <si>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</si>
  <si>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</si>
  <si>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</si>
  <si>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</si>
  <si>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</si>
  <si>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</si>
  <si>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</si>
  <si>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</si>
  <si>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</si>
  <si>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</si>
  <si>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</si>
  <si>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</si>
  <si>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</si>
  <si>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</si>
  <si>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</si>
  <si>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</si>
  <si>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</si>
  <si>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</si>
  <si>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</si>
  <si>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</si>
  <si>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</si>
  <si>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</si>
  <si>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</si>
  <si>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</si>
  <si>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</si>
  <si>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</si>
  <si>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</si>
  <si>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</si>
  <si>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</si>
  <si>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</si>
  <si>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</si>
  <si>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</si>
  <si>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</si>
  <si>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</si>
  <si>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</si>
  <si>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</si>
  <si>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</si>
  <si>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</si>
  <si>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</si>
  <si>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</si>
  <si>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</si>
  <si>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</si>
  <si>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</si>
  <si>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</si>
  <si>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</si>
  <si>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</si>
  <si>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</si>
  <si>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</si>
  <si>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</si>
  <si>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</si>
  <si>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</si>
  <si>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</si>
  <si>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</si>
  <si>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</si>
  <si>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</si>
  <si>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</si>
  <si>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</si>
  <si>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</si>
  <si>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</si>
  <si>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</si>
  <si>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</si>
  <si>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</si>
  <si>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</si>
  <si>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</si>
  <si>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</si>
  <si>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</si>
  <si>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</si>
  <si>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</si>
  <si>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</si>
  <si>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</si>
  <si>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</si>
  <si>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</si>
  <si>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</si>
  <si>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</si>
  <si>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</si>
  <si>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</si>
  <si>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</si>
  <si>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</si>
  <si>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</si>
  <si>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</si>
  <si>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</si>
  <si>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</si>
  <si>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</si>
  <si>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</si>
  <si>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</si>
  <si>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</si>
  <si>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</si>
  <si>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</si>
  <si>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</si>
  <si>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</si>
  <si>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</si>
  <si>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</si>
  <si>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</si>
  <si>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</si>
  <si>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</si>
  <si>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</si>
  <si>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</si>
  <si>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</si>
  <si>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</si>
  <si>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</si>
  <si>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</si>
  <si>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</si>
  <si>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</si>
  <si>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</si>
  <si>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</si>
  <si>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</si>
  <si>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</si>
  <si>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</si>
  <si>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</si>
  <si>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</si>
  <si>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</si>
  <si>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</si>
  <si>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</si>
  <si>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</si>
  <si>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</si>
  <si>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</si>
  <si>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</si>
  <si>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</si>
  <si>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</si>
  <si>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</si>
  <si>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</si>
  <si>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</si>
  <si>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</si>
  <si>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</si>
  <si>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</si>
  <si>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</si>
  <si>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</si>
  <si>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</si>
  <si>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</si>
  <si>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</si>
  <si>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</si>
  <si>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</si>
  <si>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</si>
  <si>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</si>
  <si>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</si>
  <si>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</si>
  <si>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</si>
  <si>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</si>
  <si>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</si>
  <si>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</si>
  <si>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</si>
  <si>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</si>
  <si>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</si>
  <si>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</si>
  <si>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</si>
  <si>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</si>
  <si>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</si>
  <si>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</si>
  <si>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</si>
  <si>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</si>
  <si>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</si>
  <si>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</si>
  <si>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</si>
  <si>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</si>
  <si>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</si>
  <si>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</si>
  <si>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</si>
  <si>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</si>
  <si>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</si>
  <si>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</si>
  <si>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</si>
  <si>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</si>
  <si>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</si>
  <si>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</si>
  <si>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</si>
  <si>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</si>
  <si>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</si>
  <si>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</si>
  <si>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</si>
  <si>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</si>
  <si>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</si>
  <si>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</si>
  <si>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</si>
  <si>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</si>
  <si>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</si>
  <si>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</si>
  <si>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</si>
  <si>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</si>
  <si>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</si>
  <si>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</si>
  <si>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</si>
  <si>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</si>
  <si>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</si>
  <si>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</si>
  <si>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</si>
  <si>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</si>
  <si>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</si>
  <si>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</si>
  <si>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</si>
  <si>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</si>
  <si>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</si>
  <si>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</si>
  <si>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</si>
  <si>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</si>
  <si>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</si>
  <si>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</si>
  <si>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</si>
  <si>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</si>
  <si>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</si>
  <si>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</si>
  <si>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</si>
  <si>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</si>
  <si>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</si>
  <si>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</si>
  <si>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</si>
  <si>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</si>
  <si>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</si>
  <si>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</si>
  <si>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</si>
  <si>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</si>
  <si>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</si>
  <si>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</si>
  <si>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</si>
  <si>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</si>
  <si>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</si>
  <si>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</si>
  <si>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</si>
  <si>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</si>
  <si>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</si>
  <si>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</si>
  <si>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</si>
  <si>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</si>
  <si>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</si>
  <si>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</si>
  <si>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</si>
  <si>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</si>
  <si>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</si>
  <si>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</si>
  <si>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</si>
  <si>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</si>
  <si>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</si>
  <si>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</si>
  <si>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</si>
  <si>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</si>
  <si>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</si>
  <si>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</si>
  <si>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</si>
  <si>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</si>
  <si>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</si>
  <si>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</si>
  <si>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</si>
  <si>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</si>
  <si>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</si>
  <si>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</si>
  <si>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</si>
  <si>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</si>
  <si>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</si>
  <si>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</si>
  <si>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</si>
  <si>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</si>
  <si>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</si>
  <si>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</si>
  <si>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</si>
  <si>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</si>
  <si>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</si>
  <si>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</si>
  <si>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</si>
  <si>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</si>
  <si>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</si>
  <si>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</si>
  <si>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</si>
  <si>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</si>
  <si>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</si>
  <si>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</si>
  <si>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</si>
  <si>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</si>
  <si>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</si>
  <si>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</si>
  <si>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</si>
  <si>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</si>
  <si>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</si>
  <si>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</si>
  <si>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</si>
  <si>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</si>
  <si>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</si>
  <si>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</si>
  <si>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</si>
  <si>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</si>
  <si>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</si>
  <si>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</si>
  <si>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</si>
  <si>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</si>
  <si>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</si>
  <si>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</si>
  <si>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</si>
  <si>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</si>
  <si>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</si>
  <si>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</si>
  <si>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</si>
  <si>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</si>
  <si>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</si>
  <si>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</si>
  <si>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</si>
  <si>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</si>
  <si>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</si>
  <si>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</si>
  <si>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</si>
  <si>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</si>
  <si>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</si>
  <si>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</si>
  <si>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</si>
  <si>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</si>
  <si>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</si>
  <si>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</si>
  <si>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</si>
  <si>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</si>
  <si>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</si>
  <si>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</si>
  <si>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</si>
  <si>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</si>
  <si>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</si>
  <si>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</si>
  <si>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</si>
  <si>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</si>
  <si>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</si>
  <si>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</si>
  <si>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</si>
  <si>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</si>
  <si>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</si>
  <si>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</si>
  <si>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</si>
  <si>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</si>
  <si>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</si>
  <si>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</si>
  <si>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</si>
  <si>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</si>
  <si>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</si>
  <si>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</si>
  <si>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</si>
  <si>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</si>
  <si>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</si>
  <si>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</si>
  <si>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</si>
  <si>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</si>
  <si>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</si>
  <si>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</si>
  <si>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</si>
  <si>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</si>
  <si>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</si>
  <si>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</si>
  <si>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</si>
  <si>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</si>
  <si>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</si>
  <si>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</si>
  <si>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</si>
  <si>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</si>
  <si>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</si>
  <si>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</si>
  <si>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</si>
  <si>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</si>
  <si>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</si>
  <si>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</si>
  <si>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</si>
  <si>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</si>
  <si>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</si>
  <si>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</si>
  <si>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</si>
  <si>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</si>
  <si>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</si>
  <si>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</si>
  <si>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</si>
  <si>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</si>
  <si>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</si>
  <si>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</si>
  <si>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</si>
  <si>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</si>
  <si>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</si>
  <si>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</si>
  <si>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</si>
  <si>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</si>
  <si>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</si>
  <si>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</si>
  <si>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</si>
  <si>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</si>
  <si>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</si>
  <si>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</si>
  <si>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</si>
  <si>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</si>
  <si>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</si>
  <si>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</si>
  <si>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</si>
  <si>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</si>
  <si>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</si>
  <si>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</si>
  <si>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</si>
  <si>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</si>
  <si>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</si>
  <si>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</si>
  <si>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</si>
  <si>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</si>
  <si>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</si>
  <si>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</si>
  <si>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</si>
  <si>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</si>
  <si>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</si>
  <si>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</si>
  <si>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</si>
  <si>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</si>
  <si>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</si>
  <si>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</si>
  <si>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</si>
  <si>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</si>
  <si>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</si>
  <si>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</si>
  <si>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</si>
  <si>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</si>
  <si>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</si>
  <si>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</si>
  <si>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</si>
  <si>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</si>
  <si>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</si>
  <si>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</si>
  <si>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</si>
  <si>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</si>
  <si>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</si>
  <si>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</si>
  <si>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</si>
  <si>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</si>
  <si>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</si>
  <si>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</si>
  <si>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</si>
  <si>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</si>
  <si>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</si>
  <si>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</si>
  <si>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</si>
  <si>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</si>
  <si>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</si>
  <si>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</si>
  <si>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</si>
  <si>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</si>
  <si>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</si>
  <si>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</si>
  <si>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</si>
  <si>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</si>
  <si>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</si>
  <si>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</si>
  <si>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</si>
  <si>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</si>
  <si>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</si>
  <si>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</si>
  <si>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</si>
  <si>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</si>
  <si>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</si>
  <si>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</si>
  <si>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</si>
  <si>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</si>
  <si>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</si>
  <si>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</si>
  <si>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</si>
  <si>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</si>
  <si>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</si>
  <si>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</si>
  <si>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</si>
  <si>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</si>
  <si>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</si>
  <si>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</si>
  <si>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</si>
  <si>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</si>
  <si>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</si>
  <si>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</si>
  <si>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</si>
  <si>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</si>
  <si>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</si>
  <si>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</si>
  <si>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</si>
  <si>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</si>
  <si>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</si>
  <si>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</si>
  <si>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</si>
  <si>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</si>
  <si>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</si>
  <si>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</si>
  <si>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</si>
  <si>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</si>
  <si>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</si>
  <si>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</si>
  <si>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</si>
  <si>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</si>
  <si>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</si>
  <si>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</si>
  <si>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</si>
  <si>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</si>
  <si>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</si>
  <si>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</si>
  <si>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</si>
  <si>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</si>
  <si>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</si>
  <si>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</si>
  <si>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</si>
  <si>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</si>
  <si>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</si>
  <si>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</si>
  <si>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</si>
  <si>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</si>
  <si>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</si>
  <si>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</si>
  <si>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</si>
  <si>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</si>
  <si>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</si>
  <si>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</si>
  <si>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</si>
  <si>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</si>
  <si>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</si>
  <si>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</si>
  <si>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</si>
  <si>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</si>
  <si>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</si>
  <si>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</si>
  <si>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</si>
  <si>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</si>
  <si>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</si>
  <si>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</si>
  <si>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</si>
  <si>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</si>
  <si>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</si>
  <si>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</si>
  <si>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</si>
  <si>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</si>
  <si>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</si>
  <si>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</si>
  <si>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</si>
  <si>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</si>
  <si>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</si>
  <si>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</si>
  <si>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</si>
  <si>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</si>
  <si>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</si>
  <si>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</si>
  <si>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</si>
  <si>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</si>
  <si>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</si>
  <si>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</si>
  <si>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</si>
  <si>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</si>
  <si>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</si>
  <si>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</si>
  <si>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</si>
  <si>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</si>
  <si>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</si>
  <si>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</si>
  <si>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</si>
  <si>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</si>
  <si>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</si>
  <si>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</si>
  <si>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</si>
  <si>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</si>
  <si>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</si>
  <si>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</si>
  <si>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</si>
  <si>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</si>
  <si>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</si>
  <si>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</si>
  <si>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</si>
  <si>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</si>
  <si>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</si>
  <si>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</si>
  <si>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</si>
  <si>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</si>
  <si>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</si>
  <si>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</si>
  <si>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</si>
  <si>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</si>
  <si>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</si>
  <si>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</si>
  <si>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</si>
  <si>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</si>
  <si>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</si>
  <si>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</si>
  <si>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</si>
  <si>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</si>
  <si>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</si>
  <si>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</si>
  <si>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</si>
  <si>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</si>
  <si>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</si>
  <si>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</si>
  <si>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</si>
  <si>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</si>
  <si>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</si>
  <si>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</si>
  <si>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</si>
  <si>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</si>
  <si>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</si>
  <si>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</si>
  <si>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</si>
  <si>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</si>
  <si>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</si>
  <si>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</si>
  <si>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</si>
  <si>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</si>
  <si>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</si>
  <si>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</si>
  <si>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</si>
  <si>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</si>
  <si>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</si>
  <si>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</si>
  <si>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</si>
  <si>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</si>
  <si>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</si>
  <si>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</si>
  <si>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</si>
  <si>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</si>
  <si>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</si>
  <si>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</si>
  <si>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</si>
  <si>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</si>
  <si>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</si>
  <si>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</si>
  <si>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</si>
  <si>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</si>
  <si>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</si>
  <si>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</si>
  <si>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</si>
  <si>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</si>
  <si>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</si>
  <si>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</si>
  <si>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</si>
  <si>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</si>
  <si>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</si>
  <si>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</si>
  <si>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</si>
  <si>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</si>
  <si>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</si>
  <si>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</si>
  <si>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</si>
  <si>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</si>
  <si>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</si>
  <si>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</si>
  <si>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</si>
  <si>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</si>
  <si>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</si>
  <si>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</si>
  <si>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</si>
  <si>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</si>
  <si>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</si>
  <si>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</si>
  <si>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</si>
  <si>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</si>
  <si>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</si>
  <si>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</si>
  <si>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</si>
  <si>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</si>
  <si>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</si>
  <si>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</si>
  <si>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</si>
  <si>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</si>
  <si>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</si>
  <si>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</si>
  <si>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</si>
  <si>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</si>
  <si>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</si>
  <si>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</si>
  <si>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</si>
  <si>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</si>
  <si>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</si>
  <si>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</si>
  <si>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</si>
  <si>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</si>
  <si>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</si>
  <si>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</si>
  <si>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</si>
  <si>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</si>
  <si>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</si>
  <si>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</si>
  <si>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</si>
  <si>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</si>
  <si>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</si>
  <si>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</si>
  <si>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</si>
  <si>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</si>
  <si>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</si>
  <si>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</si>
  <si>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</si>
  <si>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</si>
  <si>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</si>
  <si>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</si>
  <si>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</si>
  <si>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</si>
  <si>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</si>
  <si>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</si>
  <si>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</si>
  <si>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</si>
  <si>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</si>
  <si>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</si>
  <si>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</si>
  <si>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</si>
  <si>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</si>
  <si>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</si>
  <si>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</si>
  <si>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</si>
  <si>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</si>
  <si>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</si>
  <si>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</si>
  <si>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</si>
  <si>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</si>
  <si>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</si>
  <si>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</si>
  <si>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</si>
  <si>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</si>
  <si>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</si>
  <si>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</si>
  <si>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</si>
  <si>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</si>
  <si>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</si>
  <si>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</si>
  <si>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</si>
  <si>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</si>
  <si>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</si>
  <si>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</si>
  <si>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</si>
  <si>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</si>
  <si>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</si>
  <si>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</si>
  <si>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</si>
  <si>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</si>
  <si>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</si>
  <si>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</si>
  <si>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</si>
  <si>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</si>
  <si>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</si>
  <si>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</si>
  <si>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</si>
  <si>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</si>
  <si>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</si>
  <si>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</si>
  <si>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</si>
  <si>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</si>
  <si>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</si>
  <si>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</si>
  <si>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</si>
  <si>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</si>
  <si>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</si>
  <si>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</si>
  <si>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</si>
  <si>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</si>
  <si>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</si>
  <si>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</si>
  <si>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</si>
  <si>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</si>
  <si>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</si>
  <si>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</si>
  <si>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</si>
  <si>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</si>
  <si>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</si>
  <si>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</si>
  <si>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</si>
  <si>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</si>
  <si>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</si>
  <si>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</si>
  <si>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</si>
  <si>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</si>
  <si>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</si>
  <si>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</si>
  <si>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</si>
  <si>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</si>
  <si>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</si>
  <si>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</si>
  <si>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</si>
  <si>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</si>
  <si>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</si>
  <si>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</si>
  <si>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</si>
  <si>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</si>
  <si>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</si>
  <si>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</si>
  <si>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</si>
  <si>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</si>
  <si>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</si>
  <si>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</si>
  <si>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</si>
  <si>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</si>
  <si>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</si>
  <si>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</si>
  <si>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</si>
  <si>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</si>
  <si>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</si>
  <si>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</si>
  <si>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</si>
  <si>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</si>
  <si>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</si>
  <si>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</si>
  <si>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</si>
  <si>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</si>
  <si>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</si>
  <si>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</si>
  <si>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</si>
  <si>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</si>
  <si>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</si>
  <si>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</si>
  <si>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</si>
  <si>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</si>
  <si>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</si>
  <si>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</si>
  <si>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</si>
  <si>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</si>
  <si>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</si>
  <si>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</si>
  <si>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</si>
  <si>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</si>
  <si>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</si>
  <si>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</si>
  <si>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</si>
  <si>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</si>
  <si>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</si>
  <si>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</si>
  <si>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</si>
  <si>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</si>
  <si>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</si>
  <si>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</si>
  <si>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</si>
  <si>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</si>
  <si>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</si>
  <si>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</si>
  <si>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</si>
  <si>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</si>
  <si>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</si>
  <si>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</si>
  <si>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</si>
  <si>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</si>
  <si>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</si>
  <si>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</si>
  <si>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</si>
  <si>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</si>
  <si>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</si>
  <si>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</si>
  <si>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</si>
  <si>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</si>
  <si>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</si>
  <si>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</si>
  <si>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</si>
  <si>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</si>
  <si>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</si>
  <si>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</si>
  <si>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</si>
  <si>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</si>
  <si>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</si>
  <si>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</si>
  <si>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</si>
  <si>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</si>
  <si>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</si>
  <si>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</si>
  <si>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</si>
  <si>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</si>
  <si>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</si>
  <si>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</si>
  <si>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</si>
  <si>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</si>
  <si>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</si>
  <si>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</si>
  <si>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</si>
  <si>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</si>
  <si>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</si>
  <si>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</si>
  <si>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</si>
  <si>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</si>
  <si>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</si>
  <si>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</si>
  <si>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</si>
  <si>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</si>
  <si>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</si>
  <si>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</si>
  <si>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</si>
  <si>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</si>
  <si>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</si>
  <si>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</si>
  <si>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</si>
  <si>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</si>
  <si>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</si>
  <si>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</si>
  <si>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</si>
  <si>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</si>
  <si>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</si>
  <si>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</si>
  <si>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</si>
  <si>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</si>
  <si>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</si>
  <si>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</si>
  <si>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</si>
  <si>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</si>
  <si>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</si>
  <si>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</si>
  <si>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</si>
  <si>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</si>
  <si>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</si>
  <si>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</si>
  <si>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</si>
  <si>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</si>
  <si>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</si>
  <si>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</si>
  <si>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</si>
  <si>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</si>
  <si>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</si>
  <si>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</si>
  <si>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</si>
  <si>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</si>
  <si>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</si>
  <si>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</si>
  <si>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</si>
  <si>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</si>
  <si>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</si>
  <si>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</si>
  <si>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</si>
  <si>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</si>
  <si>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</si>
  <si>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</si>
  <si>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</si>
  <si>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</si>
  <si>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</si>
  <si>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</si>
  <si>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</si>
  <si>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</si>
  <si>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</si>
  <si>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</si>
  <si>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</si>
  <si>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</si>
  <si>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</si>
  <si>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</si>
  <si>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</si>
  <si>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</si>
  <si>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</si>
  <si>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</si>
  <si>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</si>
  <si>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</si>
  <si>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</si>
  <si>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</si>
  <si>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</si>
  <si>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</si>
  <si>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</si>
  <si>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</si>
  <si>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</si>
  <si>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</si>
  <si>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</si>
  <si>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</si>
  <si>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</si>
  <si>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</si>
  <si>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</si>
  <si>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</si>
  <si>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</si>
  <si>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</si>
  <si>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</si>
  <si>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</si>
  <si>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</si>
  <si>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</si>
  <si>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</si>
  <si>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</si>
  <si>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</si>
  <si>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</si>
  <si>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</si>
  <si>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</si>
  <si>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</si>
  <si>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</si>
  <si>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</si>
  <si>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</si>
  <si>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</si>
  <si>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</si>
  <si>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</si>
  <si>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</si>
  <si>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</si>
  <si>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</si>
  <si>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</si>
  <si>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</si>
  <si>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</si>
  <si>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</si>
  <si>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</si>
  <si>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</si>
  <si>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</si>
  <si>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</si>
  <si>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</si>
  <si>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</si>
  <si>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</si>
  <si>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</si>
  <si>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</si>
  <si>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</si>
  <si>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</si>
  <si>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</si>
  <si>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</si>
  <si>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</si>
  <si>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</si>
  <si>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</si>
  <si>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</si>
  <si>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</si>
  <si>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</si>
  <si>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</si>
  <si>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</si>
  <si>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</si>
  <si>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</si>
  <si>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</si>
  <si>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</si>
  <si>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</si>
  <si>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</si>
  <si>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</si>
  <si>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</si>
  <si>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</si>
  <si>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</si>
  <si>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</si>
  <si>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</si>
  <si>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</si>
  <si>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</si>
  <si>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</si>
  <si>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</si>
  <si>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</si>
  <si>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</si>
  <si>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</si>
  <si>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</si>
  <si>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</si>
  <si>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</si>
  <si>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</si>
  <si>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</si>
  <si>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</si>
  <si>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</si>
  <si>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</si>
  <si>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</si>
  <si>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</si>
  <si>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</si>
  <si>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</si>
  <si>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</si>
  <si>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</si>
  <si>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</si>
  <si>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</si>
  <si>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</si>
  <si>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</si>
  <si>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</si>
  <si>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</si>
  <si>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</si>
  <si>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</si>
  <si>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</si>
  <si>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</si>
  <si>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</si>
  <si>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</si>
  <si>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</si>
  <si>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</si>
  <si>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</si>
  <si>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</si>
  <si>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</si>
  <si>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</si>
  <si>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</si>
  <si>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</si>
  <si>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</si>
  <si>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</si>
  <si>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</si>
  <si>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</si>
  <si>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</si>
  <si>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</si>
  <si>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</si>
  <si>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</si>
  <si>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</si>
  <si>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</si>
  <si>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</si>
  <si>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</si>
  <si>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</si>
  <si>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</si>
  <si>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</si>
  <si>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</si>
  <si>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</si>
  <si>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</si>
  <si>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</si>
  <si>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</si>
  <si>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</si>
  <si>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</si>
  <si>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</si>
  <si>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</si>
  <si>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</si>
  <si>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</si>
  <si>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</si>
  <si>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</si>
  <si>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</si>
  <si>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</si>
  <si>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</si>
  <si>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</si>
  <si>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</si>
  <si>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</si>
  <si>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</si>
  <si>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</si>
  <si>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</si>
  <si>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</si>
  <si>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</si>
  <si>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</si>
  <si>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</si>
  <si>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</si>
  <si>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</si>
  <si>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</si>
  <si>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</si>
  <si>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</si>
  <si>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</si>
  <si>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</si>
  <si>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</si>
  <si>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</si>
  <si>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</si>
  <si>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</si>
  <si>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</si>
  <si>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</si>
  <si>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</si>
  <si>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</si>
  <si>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</si>
  <si>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</si>
  <si>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</si>
  <si>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</si>
  <si>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</si>
  <si>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</si>
  <si>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</si>
  <si>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</si>
  <si>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</si>
  <si>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</si>
  <si>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</si>
  <si>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</si>
  <si>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</si>
  <si>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</si>
  <si>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</si>
  <si>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</si>
  <si>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</si>
  <si>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</si>
  <si>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</si>
  <si>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</si>
  <si>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</si>
  <si>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</si>
  <si>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</si>
  <si>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</si>
  <si>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</si>
  <si>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</si>
  <si>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</si>
  <si>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</si>
  <si>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</si>
  <si>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</si>
  <si>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</si>
  <si>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</si>
  <si>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</si>
  <si>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</si>
  <si>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</si>
  <si>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</si>
  <si>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</si>
  <si>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</si>
  <si>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</si>
  <si>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</si>
  <si>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</si>
  <si>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</si>
  <si>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</si>
  <si>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</si>
  <si>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</si>
  <si>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</si>
  <si>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</si>
  <si>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</si>
  <si>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</si>
  <si>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</si>
  <si>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</si>
  <si>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</si>
  <si>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</si>
  <si>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</si>
  <si>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</si>
  <si>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</si>
  <si>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</si>
  <si>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</si>
  <si>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</si>
  <si>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</si>
  <si>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</si>
  <si>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</si>
  <si>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</si>
  <si>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</si>
  <si>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</si>
  <si>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</si>
  <si>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</si>
  <si>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</si>
  <si>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</si>
  <si>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</si>
  <si>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</si>
  <si>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</si>
  <si>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</si>
  <si>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</si>
  <si>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</si>
  <si>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</si>
  <si>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</si>
  <si>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</si>
  <si>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</si>
  <si>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</si>
  <si>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</si>
  <si>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</si>
  <si>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</si>
  <si>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</si>
  <si>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</si>
  <si>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</si>
  <si>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</si>
  <si>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</si>
  <si>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</si>
  <si>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</si>
  <si>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</si>
  <si>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</si>
  <si>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</si>
  <si>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</si>
  <si>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</si>
  <si>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</si>
  <si>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</si>
  <si>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</si>
  <si>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</si>
  <si>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</si>
  <si>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</si>
  <si>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</si>
  <si>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</si>
  <si>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</si>
  <si>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</si>
  <si>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</si>
  <si>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</si>
  <si>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</si>
  <si>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</si>
  <si>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</si>
  <si>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</si>
  <si>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</si>
  <si>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</si>
  <si>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</si>
  <si>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</si>
  <si>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</si>
  <si>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</si>
  <si>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</si>
  <si>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</si>
  <si>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</si>
  <si>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</si>
  <si>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</si>
  <si>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</si>
  <si>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</si>
  <si>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</si>
  <si>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</si>
  <si>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</si>
  <si>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</si>
  <si>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</si>
  <si>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</si>
  <si>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</si>
  <si>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</si>
  <si>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</si>
  <si>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</si>
  <si>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</si>
  <si>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</si>
  <si>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</si>
  <si>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</si>
  <si>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</si>
  <si>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</si>
  <si>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</si>
  <si>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</si>
  <si>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</si>
  <si>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</si>
  <si>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</si>
  <si>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</si>
  <si>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</si>
  <si>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</si>
  <si>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</si>
  <si>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</si>
  <si>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</si>
  <si>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</si>
  <si>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</si>
  <si>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</si>
  <si>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</si>
  <si>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</si>
  <si>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</si>
  <si>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</si>
  <si>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</si>
  <si>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</si>
  <si>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</si>
  <si>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</si>
  <si>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</si>
  <si>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</si>
  <si>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</si>
  <si>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</si>
  <si>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</si>
  <si>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</si>
  <si>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</si>
  <si>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</si>
  <si>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</si>
  <si>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</si>
  <si>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</si>
  <si>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</si>
  <si>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</si>
  <si>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</si>
  <si>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</si>
  <si>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</si>
  <si>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</si>
  <si>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</si>
  <si>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</si>
  <si>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</si>
  <si>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</si>
  <si>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</si>
  <si>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</si>
  <si>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</si>
  <si>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</si>
  <si>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</si>
  <si>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</si>
  <si>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</si>
  <si>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</si>
  <si>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</si>
  <si>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</si>
  <si>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</si>
  <si>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</si>
  <si>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</si>
  <si>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</si>
  <si>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</si>
  <si>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</si>
  <si>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</si>
  <si>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</si>
  <si>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</si>
  <si>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</si>
  <si>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</si>
  <si>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</si>
  <si>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</si>
  <si>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</si>
  <si>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</si>
  <si>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</si>
  <si>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</si>
  <si>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</si>
  <si>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</si>
  <si>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</si>
  <si>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</si>
  <si>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</si>
  <si>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</si>
  <si>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</si>
  <si>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</si>
  <si>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</si>
  <si>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</si>
  <si>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</si>
  <si>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</si>
  <si>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</si>
  <si>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</si>
  <si>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</si>
  <si>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</si>
  <si>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</si>
  <si>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</si>
  <si>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</si>
  <si>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</si>
  <si>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</si>
  <si>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</si>
  <si>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</si>
  <si>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</si>
  <si>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</si>
  <si>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</si>
  <si>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</si>
  <si>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</si>
  <si>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</si>
  <si>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</si>
  <si>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</si>
  <si>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</si>
  <si>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</si>
  <si>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</si>
  <si>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</si>
  <si>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</si>
  <si>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</si>
  <si>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</si>
  <si>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</si>
  <si>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</si>
  <si>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</si>
  <si>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</si>
  <si>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</si>
  <si>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</si>
  <si>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</si>
  <si>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</si>
  <si>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</si>
  <si>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</si>
  <si>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</si>
  <si>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</si>
  <si>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</si>
  <si>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</si>
  <si>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</si>
  <si>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</si>
  <si>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</si>
  <si>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</si>
  <si>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</si>
  <si>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</si>
  <si>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</si>
  <si>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</si>
  <si>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</si>
  <si>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</si>
  <si>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</si>
  <si>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</si>
  <si>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</si>
  <si>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</si>
  <si>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</si>
  <si>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</si>
  <si>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</si>
  <si>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</si>
  <si>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</si>
  <si>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</si>
  <si>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</si>
  <si>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</si>
  <si>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</si>
  <si>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</si>
  <si>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</si>
  <si>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</si>
  <si>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</si>
  <si>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</si>
  <si>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</si>
  <si>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</si>
  <si>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</si>
  <si>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</si>
  <si>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</si>
  <si>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</si>
  <si>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</si>
  <si>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</si>
  <si>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</si>
  <si>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</si>
  <si>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</si>
  <si>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</si>
  <si>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</si>
  <si>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</si>
  <si>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</si>
  <si>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</si>
  <si>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</si>
  <si>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</si>
  <si>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</si>
  <si>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</si>
  <si>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</si>
  <si>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</si>
  <si>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</si>
  <si>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</si>
  <si>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</si>
  <si>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</si>
  <si>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</si>
  <si>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</si>
  <si>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</si>
  <si>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</si>
  <si>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</si>
  <si>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</si>
  <si>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</si>
  <si>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</si>
  <si>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</si>
  <si>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</si>
  <si>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</si>
  <si>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</si>
  <si>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</si>
  <si>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</si>
  <si>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</si>
  <si>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</si>
  <si>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</si>
  <si>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</si>
  <si>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</si>
  <si>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</si>
  <si>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</si>
  <si>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</si>
  <si>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</si>
  <si>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</si>
  <si>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</si>
  <si>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</si>
  <si>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</si>
  <si>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</si>
  <si>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</si>
  <si>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</si>
  <si>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</si>
  <si>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</si>
  <si>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</si>
  <si>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</si>
  <si>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</si>
  <si>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</si>
  <si>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</si>
  <si>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</si>
  <si>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</si>
  <si>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</si>
  <si>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</si>
  <si>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</si>
  <si>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</si>
  <si>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</si>
  <si>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</si>
  <si>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</si>
  <si>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</si>
  <si>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</si>
  <si>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</si>
  <si>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</si>
  <si>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</si>
  <si>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</si>
  <si>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</si>
  <si>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</si>
  <si>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</si>
  <si>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</si>
  <si>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</si>
  <si>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</si>
  <si>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</si>
  <si>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</si>
  <si>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</si>
  <si>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</si>
  <si>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</si>
  <si>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</si>
  <si>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</si>
  <si>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</si>
  <si>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</si>
  <si>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</si>
  <si>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</si>
  <si>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</si>
  <si>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</si>
  <si>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</si>
  <si>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</si>
  <si>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</si>
  <si>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</si>
  <si>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</si>
  <si>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</si>
  <si>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</si>
  <si>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</si>
  <si>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</si>
  <si>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</si>
  <si>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</si>
  <si>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</si>
  <si>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</si>
  <si>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</si>
  <si>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</si>
  <si>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</si>
  <si>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</si>
  <si>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</si>
  <si>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</si>
  <si>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</si>
  <si>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</si>
  <si>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</si>
  <si>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</si>
  <si>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</si>
  <si>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</si>
  <si>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</si>
  <si>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</si>
  <si>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</si>
  <si>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</si>
  <si>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</si>
  <si>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</si>
  <si>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</si>
  <si>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</si>
  <si>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</si>
  <si>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</si>
  <si>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</si>
  <si>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</si>
  <si>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</si>
  <si>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</si>
  <si>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</si>
  <si>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</si>
  <si>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</si>
  <si>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</si>
  <si>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</si>
  <si>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</si>
  <si>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</si>
  <si>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</si>
  <si>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</si>
  <si>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</si>
  <si>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</si>
  <si>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</si>
  <si>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</si>
  <si>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</si>
  <si>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</si>
  <si>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</si>
  <si>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</si>
  <si>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</si>
  <si>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</si>
  <si>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</si>
  <si>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</si>
  <si>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</si>
  <si>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</si>
  <si>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</si>
  <si>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</si>
  <si>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</si>
  <si>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</si>
  <si>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</si>
  <si>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</si>
  <si>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</si>
  <si>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</si>
  <si>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</si>
  <si>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</si>
  <si>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</si>
  <si>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</si>
  <si>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</si>
  <si>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</si>
  <si>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</si>
  <si>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</si>
  <si>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</si>
  <si>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</si>
  <si>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</si>
  <si>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</si>
  <si>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</si>
  <si>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</si>
  <si>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</si>
  <si>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</si>
  <si>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</si>
  <si>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</si>
  <si>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</si>
  <si>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</si>
  <si>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</si>
  <si>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</si>
  <si>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</si>
  <si>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</si>
  <si>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</si>
  <si>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</si>
  <si>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</si>
  <si>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</si>
  <si>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</si>
  <si>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</si>
  <si>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</si>
  <si>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</si>
  <si>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</si>
  <si>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</si>
  <si>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</si>
  <si>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</si>
  <si>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</si>
  <si>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</si>
  <si>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</si>
  <si>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</si>
  <si>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</si>
  <si>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</si>
  <si>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</si>
  <si>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</si>
  <si>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</si>
  <si>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</si>
  <si>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</si>
  <si>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</si>
  <si>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</si>
  <si>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</si>
  <si>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</si>
  <si>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</si>
  <si>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</si>
  <si>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</si>
  <si>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</si>
  <si>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</si>
  <si>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</si>
  <si>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</si>
  <si>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</si>
  <si>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</si>
  <si>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</si>
  <si>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</si>
  <si>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</si>
  <si>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</si>
  <si>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</si>
  <si>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</si>
  <si>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</si>
  <si>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</si>
  <si>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</si>
  <si>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</si>
  <si>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</si>
  <si>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</si>
  <si>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</si>
  <si>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</si>
  <si>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</si>
  <si>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</si>
  <si>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</si>
  <si>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</si>
  <si>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</si>
  <si>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</si>
  <si>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</si>
  <si>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</si>
  <si>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</si>
  <si>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</si>
  <si>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</si>
  <si>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</si>
  <si>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</si>
  <si>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</si>
  <si>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</si>
  <si>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</si>
  <si>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</si>
  <si>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</si>
  <si>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</si>
  <si>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</si>
  <si>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</si>
  <si>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</si>
  <si>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</si>
  <si>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</si>
  <si>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</si>
  <si>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</si>
  <si>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</si>
  <si>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</si>
  <si>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</si>
  <si>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</si>
  <si>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</si>
  <si>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</si>
  <si>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</si>
  <si>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</si>
  <si>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</si>
  <si>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</si>
  <si>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</si>
  <si>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</si>
  <si>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</si>
  <si>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</si>
  <si>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</si>
  <si>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</si>
  <si>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</si>
  <si>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</si>
  <si>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</si>
  <si>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</si>
  <si>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</si>
  <si>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</si>
  <si>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</si>
  <si>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</si>
  <si>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</si>
  <si>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</si>
  <si>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</si>
  <si>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</si>
  <si>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</si>
  <si>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</si>
  <si>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</si>
  <si>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</si>
  <si>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</si>
  <si>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</si>
  <si>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</si>
  <si>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</si>
  <si>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</si>
  <si>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</si>
  <si>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</si>
  <si>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</si>
  <si>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</si>
  <si>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</si>
  <si>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</si>
  <si>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</si>
  <si>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</si>
  <si>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</si>
  <si>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</si>
  <si>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</si>
  <si>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</si>
  <si>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</si>
  <si>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</si>
  <si>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</si>
  <si>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</si>
  <si>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</si>
  <si>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</si>
  <si>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</si>
  <si>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</si>
  <si>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</si>
  <si>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</si>
  <si>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</si>
  <si>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</si>
  <si>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</si>
  <si>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</si>
  <si>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</si>
  <si>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</si>
  <si>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</si>
  <si>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</si>
  <si>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</si>
  <si>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</si>
  <si>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</si>
  <si>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</si>
  <si>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</si>
  <si>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</si>
  <si>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</si>
  <si>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</si>
  <si>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</si>
  <si>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</si>
  <si>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</si>
  <si>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</si>
  <si>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</si>
  <si>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</si>
  <si>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</si>
  <si>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</si>
  <si>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</si>
  <si>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</si>
  <si>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</si>
  <si>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</si>
  <si>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</si>
  <si>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</si>
  <si>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</si>
  <si>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</si>
  <si>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</si>
  <si>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</si>
  <si>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</si>
  <si>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</si>
  <si>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</si>
  <si>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</si>
  <si>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</si>
  <si>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</si>
  <si>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</si>
  <si>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</si>
  <si>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</si>
  <si>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</si>
  <si>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</si>
  <si>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</si>
  <si>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</si>
  <si>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</si>
  <si>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</si>
  <si>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</si>
  <si>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</si>
  <si>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</si>
  <si>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</si>
  <si>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</si>
  <si>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</si>
  <si>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</si>
  <si>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</si>
  <si>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</si>
  <si>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</si>
  <si>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</si>
  <si>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</si>
  <si>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</si>
  <si>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</si>
  <si>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</si>
  <si>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</si>
  <si>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</si>
  <si>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</si>
  <si>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</si>
  <si>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</si>
  <si>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</si>
  <si>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</si>
  <si>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</si>
  <si>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</si>
  <si>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</si>
  <si>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</si>
  <si>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</si>
  <si>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</si>
  <si>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</si>
  <si>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</si>
  <si>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</si>
  <si>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</si>
  <si>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</si>
  <si>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</si>
  <si>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</si>
  <si>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</si>
  <si>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</si>
  <si>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</si>
  <si>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</si>
  <si>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</si>
  <si>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</si>
  <si>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</si>
  <si>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</si>
  <si>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</si>
  <si>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</si>
  <si>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</si>
  <si>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</si>
  <si>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</si>
  <si>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</si>
  <si>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</si>
  <si>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</si>
  <si>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</si>
  <si>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</si>
  <si>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</si>
  <si>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</si>
  <si>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</si>
  <si>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</si>
  <si>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</si>
  <si>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</si>
  <si>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</si>
  <si>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</si>
  <si>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</si>
  <si>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</si>
  <si>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</si>
  <si>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</si>
  <si>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</si>
  <si>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</si>
  <si>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</si>
  <si>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</si>
  <si>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</si>
  <si>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</si>
  <si>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</si>
  <si>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</si>
  <si>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</si>
  <si>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</si>
  <si>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</si>
  <si>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</si>
  <si>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</si>
  <si>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</si>
  <si>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</si>
  <si>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</si>
  <si>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</si>
  <si>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</si>
  <si>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</si>
  <si>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</si>
  <si>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</si>
  <si>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</si>
  <si>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</si>
  <si>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</si>
  <si>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</si>
  <si>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</si>
  <si>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</si>
  <si>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</si>
  <si>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</si>
  <si>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</si>
  <si>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</si>
  <si>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</si>
  <si>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</si>
  <si>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</si>
  <si>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</si>
  <si>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</si>
  <si>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</si>
  <si>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</si>
  <si>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</si>
  <si>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</si>
  <si>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</si>
  <si>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</si>
  <si>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</si>
  <si>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</si>
  <si>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</si>
  <si>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</si>
  <si>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</si>
  <si>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</si>
  <si>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</si>
  <si>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</si>
  <si>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</si>
  <si>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</si>
  <si>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</si>
  <si>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</si>
  <si>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</si>
  <si>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</si>
  <si>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</si>
  <si>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</si>
  <si>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</si>
  <si>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</si>
  <si>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</si>
  <si>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</si>
  <si>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</si>
  <si>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</si>
  <si>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</si>
  <si>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</si>
  <si>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</si>
  <si>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</si>
  <si>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</si>
  <si>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</si>
  <si>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</si>
  <si>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</si>
  <si>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</si>
  <si>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</si>
  <si>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</si>
  <si>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</si>
  <si>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</si>
  <si>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</si>
  <si>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</si>
  <si>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</si>
  <si>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</si>
  <si>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</si>
  <si>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</si>
  <si>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</si>
  <si>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</si>
  <si>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</si>
  <si>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</si>
  <si>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</si>
  <si>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</si>
  <si>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</si>
  <si>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</si>
  <si>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</si>
  <si>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</si>
  <si>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</si>
  <si>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</si>
  <si>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</si>
  <si>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</si>
  <si>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</si>
  <si>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</si>
  <si>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</si>
  <si>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</si>
  <si>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</si>
  <si>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</si>
  <si>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</si>
  <si>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</si>
  <si>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</si>
  <si>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</si>
  <si>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</si>
  <si>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</si>
  <si>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</si>
  <si>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</si>
  <si>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</si>
  <si>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</si>
  <si>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</si>
  <si>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</si>
  <si>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</si>
  <si>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</si>
  <si>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</si>
  <si>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</si>
  <si>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</si>
  <si>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</si>
  <si>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</si>
  <si>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</si>
  <si>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</si>
  <si>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</si>
  <si>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</si>
  <si>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</si>
  <si>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</si>
  <si>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</si>
  <si>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</si>
  <si>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</si>
  <si>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</si>
  <si>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</si>
  <si>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</si>
  <si>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</si>
  <si>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</si>
  <si>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</si>
  <si>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</si>
  <si>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</si>
  <si>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</si>
  <si>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</si>
  <si>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</si>
  <si>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</si>
  <si>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</si>
  <si>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</si>
  <si>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</si>
  <si>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</si>
  <si>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</si>
  <si>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</si>
  <si>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</si>
  <si>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</si>
  <si>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</si>
  <si>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</si>
  <si>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</si>
  <si>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</si>
  <si>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</si>
  <si>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</si>
  <si>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</si>
  <si>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</si>
  <si>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</si>
  <si>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</si>
  <si>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</si>
  <si>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</si>
  <si>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</si>
  <si>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</si>
  <si>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</si>
  <si>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</si>
  <si>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</si>
  <si>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</si>
  <si>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</si>
  <si>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</si>
  <si>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</si>
  <si>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</si>
  <si>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</si>
  <si>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</si>
  <si>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</si>
  <si>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</si>
  <si>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</si>
  <si>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</si>
  <si>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</si>
  <si>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</si>
  <si>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</si>
  <si>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</si>
  <si>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</si>
  <si>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</si>
  <si>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</si>
  <si>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</si>
  <si>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</si>
  <si>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</si>
  <si>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</si>
  <si>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</si>
  <si>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</si>
  <si>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</si>
  <si>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</si>
  <si>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</si>
  <si>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</si>
  <si>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</si>
  <si>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</si>
  <si>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</si>
  <si>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</si>
  <si>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</si>
  <si>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</si>
  <si>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</si>
  <si>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</si>
  <si>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</si>
  <si>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</si>
  <si>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</si>
  <si>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</si>
  <si>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</si>
  <si>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</si>
  <si>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</si>
  <si>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</si>
  <si>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</si>
  <si>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</si>
  <si>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</si>
  <si>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</si>
  <si>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</si>
  <si>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</si>
  <si>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</si>
  <si>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</si>
  <si>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</si>
  <si>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</si>
  <si>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</si>
  <si>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</si>
  <si>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</si>
  <si>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</si>
  <si>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</si>
  <si>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</si>
  <si>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</si>
  <si>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</si>
  <si>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</si>
  <si>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</si>
  <si>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</si>
  <si>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</si>
  <si>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</si>
  <si>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</si>
  <si>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</si>
  <si>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</si>
  <si>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</si>
  <si>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</si>
  <si>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</si>
  <si>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</si>
  <si>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</si>
  <si>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</si>
  <si>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</si>
  <si>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</si>
  <si>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</si>
  <si>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</si>
  <si>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</si>
  <si>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</si>
  <si>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</si>
  <si>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</si>
  <si>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</si>
  <si>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</si>
  <si>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</si>
  <si>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</si>
  <si>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</si>
  <si>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</si>
  <si>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</si>
  <si>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</si>
  <si>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</si>
  <si>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</si>
  <si>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</si>
  <si>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</si>
  <si>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</si>
  <si>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</si>
  <si>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</si>
  <si>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</si>
  <si>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</si>
  <si>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</si>
  <si>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</si>
  <si>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</si>
  <si>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</si>
  <si>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</si>
  <si>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</si>
  <si>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</si>
  <si>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</si>
  <si>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</si>
  <si>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</si>
  <si>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</si>
  <si>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</si>
  <si>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</si>
  <si>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</si>
  <si>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</si>
  <si>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</si>
  <si>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</si>
  <si>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</si>
  <si>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</si>
  <si>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</si>
  <si>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</si>
  <si>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</si>
  <si>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</si>
  <si>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</si>
  <si>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</si>
  <si>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</si>
  <si>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</si>
  <si>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</si>
  <si>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</si>
  <si>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</si>
  <si>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</si>
  <si>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</si>
  <si>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</si>
  <si>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</si>
  <si>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</si>
  <si>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</si>
  <si>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</si>
  <si>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</si>
  <si>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</si>
  <si>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</si>
  <si>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</si>
  <si>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</si>
  <si>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</si>
  <si>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</si>
  <si>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</si>
  <si>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</si>
  <si>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</si>
  <si>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</si>
  <si>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</si>
  <si>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</si>
  <si>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</si>
  <si>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</si>
  <si>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</si>
  <si>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</si>
  <si>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</si>
  <si>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</si>
  <si>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</si>
  <si>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</si>
  <si>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</si>
  <si>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</si>
  <si>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</si>
  <si>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</si>
  <si>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</si>
  <si>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</si>
  <si>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</si>
  <si>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</si>
  <si>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</si>
  <si>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</si>
  <si>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</si>
  <si>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</si>
  <si>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</si>
  <si>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</si>
  <si>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</si>
  <si>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</si>
  <si>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</si>
  <si>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</si>
  <si>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</si>
  <si>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</si>
  <si>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</si>
  <si>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</si>
  <si>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</si>
  <si>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</si>
  <si>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</si>
  <si>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</si>
  <si>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</si>
  <si>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</si>
  <si>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</si>
  <si>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</si>
  <si>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</si>
  <si>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</si>
  <si>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</si>
  <si>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</si>
  <si>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</si>
  <si>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</si>
  <si>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</si>
  <si>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</si>
  <si>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</si>
  <si>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</si>
  <si>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</si>
  <si>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</si>
  <si>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</si>
  <si>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</si>
  <si>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</si>
  <si>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</si>
  <si>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</si>
  <si>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</si>
  <si>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</si>
  <si>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</si>
  <si>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</si>
  <si>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</si>
  <si>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</si>
  <si>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</si>
  <si>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</si>
  <si>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</si>
  <si>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</si>
  <si>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</si>
  <si>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</si>
  <si>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</si>
  <si>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</si>
  <si>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</si>
  <si>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</si>
  <si>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</si>
  <si>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</si>
  <si>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</si>
  <si>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</si>
  <si>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</si>
  <si>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</si>
  <si>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</si>
  <si>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</si>
  <si>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</si>
  <si>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</si>
  <si>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</si>
  <si>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</si>
  <si>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</si>
  <si>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</si>
  <si>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</si>
  <si>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</si>
  <si>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</si>
  <si>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</si>
  <si>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</si>
  <si>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</si>
  <si>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</si>
  <si>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</si>
  <si>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</si>
  <si>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</si>
  <si>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</si>
  <si>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</si>
  <si>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</si>
  <si>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</si>
  <si>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</si>
  <si>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</si>
  <si>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</si>
  <si>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</si>
  <si>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</si>
  <si>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</si>
  <si>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</si>
  <si>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</si>
  <si>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</si>
  <si>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</si>
  <si>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</si>
  <si>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</si>
  <si>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</si>
  <si>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</si>
  <si>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</si>
  <si>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</si>
  <si>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</si>
  <si>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</si>
  <si>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</si>
  <si>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</si>
  <si>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</si>
  <si>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</si>
  <si>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</si>
  <si>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</si>
  <si>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</si>
  <si>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</si>
  <si>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</si>
  <si>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</si>
  <si>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</si>
  <si>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</si>
  <si>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</si>
  <si>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</si>
  <si>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</si>
  <si>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</si>
  <si>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</si>
  <si>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</si>
  <si>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</si>
  <si>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</si>
  <si>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</si>
  <si>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</si>
  <si>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</si>
  <si>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</si>
  <si>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</si>
  <si>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</si>
  <si>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</si>
  <si>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</si>
  <si>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</si>
  <si>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</si>
  <si>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</si>
  <si>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</si>
  <si>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</si>
  <si>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</si>
  <si>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</si>
  <si>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</si>
  <si>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</si>
  <si>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</si>
  <si>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</si>
  <si>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</si>
  <si>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</si>
  <si>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</si>
  <si>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</si>
  <si>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</si>
  <si>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</si>
  <si>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</si>
  <si>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</si>
  <si>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</si>
  <si>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</si>
  <si>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</si>
  <si>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</si>
  <si>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</si>
  <si>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</si>
  <si>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</si>
  <si>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</si>
  <si>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</si>
  <si>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</si>
  <si>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</si>
  <si>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</si>
  <si>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</si>
  <si>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</si>
  <si>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</si>
  <si>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</si>
  <si>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</si>
  <si>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</si>
  <si>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</si>
  <si>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</si>
  <si>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</si>
  <si>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</si>
  <si>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</si>
  <si>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</si>
  <si>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</si>
  <si>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</si>
  <si>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</si>
  <si>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</si>
  <si>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</si>
  <si>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</si>
  <si>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</si>
  <si>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</si>
  <si>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</si>
  <si>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</si>
  <si>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</si>
  <si>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</si>
  <si>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</si>
  <si>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</si>
  <si>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</si>
  <si>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</si>
  <si>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</si>
  <si>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</si>
  <si>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</si>
  <si>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</si>
  <si>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</si>
  <si>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</si>
  <si>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</si>
  <si>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</si>
  <si>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</si>
  <si>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</si>
  <si>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</si>
  <si>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</si>
  <si>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</si>
  <si>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</si>
  <si>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</si>
  <si>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</si>
  <si>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</si>
  <si>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</si>
  <si>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</si>
  <si>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</si>
  <si>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</si>
  <si>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</si>
  <si>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</si>
  <si>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</si>
  <si>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</si>
  <si>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</si>
  <si>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</si>
  <si>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</si>
  <si>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</si>
  <si>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</si>
  <si>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</si>
  <si>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</si>
  <si>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</si>
  <si>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</si>
  <si>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</si>
  <si>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</si>
  <si>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</si>
  <si>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</si>
  <si>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</si>
  <si>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</si>
  <si>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</si>
  <si>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</si>
  <si>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</si>
  <si>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</si>
  <si>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</si>
  <si>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</si>
  <si>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</si>
  <si>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</si>
  <si>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</si>
  <si>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</si>
  <si>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</si>
  <si>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</si>
  <si>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</si>
  <si>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</si>
  <si>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</si>
  <si>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</si>
  <si>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</si>
  <si>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</si>
  <si>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</si>
  <si>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</si>
  <si>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</si>
  <si>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</si>
  <si>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</si>
  <si>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</si>
  <si>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</si>
  <si>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</si>
  <si>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</si>
  <si>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</si>
  <si>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</si>
  <si>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</si>
  <si>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</si>
  <si>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</si>
  <si>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</si>
  <si>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</si>
  <si>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</si>
  <si>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</si>
  <si>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</si>
  <si>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</si>
  <si>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</si>
  <si>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</si>
  <si>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</si>
  <si>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</si>
  <si>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</si>
  <si>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</si>
  <si>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</si>
  <si>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</si>
  <si>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</si>
  <si>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</si>
  <si>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</si>
  <si>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</si>
  <si>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</si>
  <si>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</si>
  <si>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</si>
  <si>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</si>
  <si>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</si>
  <si>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</si>
  <si>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</si>
  <si>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</si>
  <si>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</si>
  <si>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</si>
  <si>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</si>
  <si>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</si>
  <si>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</si>
  <si>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</si>
  <si>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</si>
  <si>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</si>
  <si>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</si>
  <si>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</si>
  <si>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</si>
  <si>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</si>
  <si>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</si>
  <si>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</si>
  <si>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</si>
  <si>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</si>
  <si>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</si>
  <si>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</si>
  <si>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</si>
  <si>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</si>
  <si>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</si>
  <si>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</si>
  <si>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</si>
  <si>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</si>
  <si>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</si>
  <si>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</si>
  <si>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</si>
  <si>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</si>
  <si>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</si>
  <si>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</si>
  <si>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</si>
  <si>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</si>
  <si>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</si>
  <si>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</si>
  <si>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</si>
  <si>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</si>
  <si>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</si>
  <si>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</si>
  <si>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</si>
  <si>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</si>
  <si>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</si>
  <si>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</si>
  <si>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</si>
  <si>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</si>
  <si>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</si>
  <si>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</si>
  <si>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</si>
  <si>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</si>
  <si>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</si>
  <si>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</si>
  <si>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</si>
  <si>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</si>
  <si>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</si>
  <si>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</si>
  <si>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</si>
  <si>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</si>
  <si>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</si>
  <si>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</si>
  <si>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</si>
  <si>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</si>
  <si>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</si>
  <si>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</si>
  <si>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</si>
  <si>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</si>
  <si>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</si>
  <si>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</si>
  <si>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</si>
  <si>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</si>
  <si>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</si>
  <si>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</si>
  <si>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</si>
  <si>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</si>
  <si>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</si>
  <si>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</si>
  <si>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</si>
  <si>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</si>
  <si>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</si>
  <si>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</si>
  <si>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</si>
  <si>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</si>
  <si>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</si>
  <si>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</si>
  <si>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</si>
  <si>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</si>
  <si>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</si>
  <si>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</si>
  <si>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</si>
  <si>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</si>
  <si>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</si>
  <si>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</si>
  <si>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</si>
  <si>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</si>
  <si>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</si>
  <si>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</si>
  <si>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</si>
  <si>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</si>
  <si>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</si>
  <si>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</si>
  <si>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</si>
  <si>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</si>
  <si>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</si>
  <si>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</si>
  <si>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</si>
  <si>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</si>
  <si>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</si>
  <si>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</si>
  <si>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</si>
  <si>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</si>
  <si>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</si>
  <si>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</si>
  <si>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</si>
  <si>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</si>
  <si>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</si>
  <si>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</si>
  <si>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</si>
  <si>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</si>
  <si>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</si>
  <si>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</si>
  <si>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</si>
  <si>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</si>
  <si>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</si>
  <si>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</si>
  <si>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</si>
  <si>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</si>
  <si>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</si>
  <si>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</si>
  <si>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</si>
  <si>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</si>
  <si>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</si>
  <si>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</si>
  <si>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</si>
  <si>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</si>
  <si>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</si>
  <si>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</si>
  <si>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</si>
  <si>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</si>
  <si>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</si>
  <si>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</si>
  <si>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</si>
  <si>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</si>
  <si>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</si>
  <si>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</si>
  <si>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</si>
  <si>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</si>
  <si>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</si>
  <si>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</si>
  <si>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</si>
  <si>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</si>
  <si>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</si>
  <si>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</si>
  <si>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</si>
  <si>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</si>
  <si>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</si>
  <si>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</si>
  <si>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</si>
  <si>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</si>
  <si>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</si>
  <si>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</si>
  <si>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</si>
  <si>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</si>
  <si>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</si>
  <si>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</si>
  <si>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</si>
  <si>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</si>
  <si>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</si>
  <si>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</si>
  <si>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</si>
  <si>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</si>
  <si>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</si>
  <si>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</si>
  <si>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</si>
  <si>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</si>
  <si>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</si>
  <si>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</si>
  <si>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</si>
  <si>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</si>
  <si>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</si>
  <si>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</si>
  <si>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</si>
  <si>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</si>
  <si>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</si>
  <si>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</si>
  <si>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</si>
  <si>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</si>
  <si>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</si>
  <si>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</si>
  <si>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</si>
  <si>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</si>
  <si>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</si>
  <si>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</si>
  <si>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</si>
  <si>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</si>
  <si>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</si>
  <si>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</si>
  <si>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</si>
  <si>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</si>
  <si>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</si>
  <si>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</si>
  <si>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</si>
  <si>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</si>
  <si>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</si>
  <si>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</si>
  <si>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</si>
  <si>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</si>
  <si>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</si>
  <si>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</si>
  <si>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</si>
  <si>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</si>
  <si>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</si>
  <si>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</si>
  <si>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</si>
  <si>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</si>
  <si>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</si>
  <si>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</si>
  <si>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</si>
  <si>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</si>
  <si>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</si>
  <si>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</si>
  <si>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</si>
  <si>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</si>
  <si>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</si>
  <si>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</si>
  <si>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</si>
  <si>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</si>
  <si>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</si>
  <si>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</si>
  <si>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</si>
  <si>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</si>
  <si>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</si>
  <si>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</si>
  <si>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</si>
  <si>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</si>
  <si>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</si>
  <si>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</si>
  <si>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</si>
  <si>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</si>
  <si>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</si>
  <si>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</si>
  <si>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</si>
  <si>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</si>
  <si>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</si>
  <si>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</si>
  <si>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</si>
  <si>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</si>
  <si>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</si>
  <si>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</si>
  <si>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</si>
  <si>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</si>
  <si>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</si>
  <si>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</si>
  <si>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</si>
  <si>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</si>
  <si>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</si>
  <si>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</si>
  <si>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</si>
  <si>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</si>
  <si>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</si>
  <si>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</si>
  <si>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</si>
  <si>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</si>
  <si>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</si>
  <si>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</si>
  <si>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</si>
  <si>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</si>
  <si>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</si>
  <si>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</si>
  <si>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</si>
  <si>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</si>
  <si>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</si>
  <si>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</si>
  <si>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</si>
  <si>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</si>
  <si>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</si>
  <si>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</si>
  <si>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</si>
  <si>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</si>
  <si>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</si>
  <si>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</si>
  <si>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</si>
  <si>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</si>
  <si>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</si>
  <si>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</si>
  <si>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</si>
  <si>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</si>
  <si>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</si>
  <si>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</si>
  <si>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</si>
  <si>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</si>
  <si>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</si>
  <si>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</si>
  <si>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</si>
  <si>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</si>
  <si>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</si>
  <si>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</si>
  <si>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</si>
  <si>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</si>
  <si>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</si>
  <si>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</si>
  <si>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</si>
  <si>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</si>
  <si>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</si>
  <si>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</si>
  <si>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</si>
  <si>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</si>
  <si>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</si>
  <si>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</si>
  <si>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</si>
  <si>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</si>
  <si>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</si>
  <si>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</si>
  <si>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</si>
  <si>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</si>
  <si>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</si>
  <si>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</si>
  <si>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</si>
  <si>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</si>
  <si>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</si>
  <si>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</si>
  <si>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</si>
  <si>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</si>
  <si>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</si>
  <si>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</si>
  <si>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</si>
  <si>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</si>
  <si>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</si>
  <si>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</si>
  <si>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</si>
  <si>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</si>
  <si>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</si>
  <si>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</si>
  <si>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</si>
  <si>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</si>
  <si>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</si>
  <si>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</si>
  <si>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</si>
  <si>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</si>
  <si>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</si>
  <si>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</si>
  <si>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</si>
  <si>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</si>
  <si>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</si>
  <si>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</si>
  <si>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</si>
  <si>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</si>
  <si>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</si>
  <si>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</si>
  <si>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</si>
  <si>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</si>
  <si>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</si>
  <si>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</si>
  <si>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</si>
  <si>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</si>
  <si>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</si>
  <si>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</si>
  <si>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</si>
  <si>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</si>
  <si>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</si>
  <si>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</si>
  <si>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</si>
  <si>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</si>
  <si>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</si>
  <si>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</si>
  <si>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</si>
  <si>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</si>
  <si>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</si>
  <si>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</si>
  <si>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</si>
  <si>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</si>
  <si>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</si>
  <si>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</si>
  <si>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</si>
  <si>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</si>
  <si>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</si>
  <si>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</si>
  <si>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</si>
  <si>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</si>
  <si>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</si>
  <si>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</si>
  <si>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</si>
  <si>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</si>
  <si>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</si>
  <si>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</si>
  <si>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</si>
  <si>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</si>
  <si>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</si>
  <si>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</si>
  <si>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</si>
  <si>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</si>
  <si>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</si>
  <si>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</si>
  <si>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</si>
  <si>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</si>
  <si>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</si>
  <si>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</si>
  <si>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</si>
  <si>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</si>
  <si>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</si>
  <si>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</si>
  <si>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</si>
  <si>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</si>
  <si>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</si>
  <si>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</si>
  <si>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</si>
  <si>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</si>
  <si>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</si>
  <si>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</si>
  <si>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</si>
  <si>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</si>
  <si>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</si>
  <si>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</si>
  <si>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</si>
  <si>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</si>
  <si>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</si>
  <si>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</si>
  <si>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</si>
  <si>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</si>
  <si>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</si>
  <si>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</si>
  <si>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</si>
  <si>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</si>
  <si>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</si>
  <si>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</si>
  <si>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</si>
  <si>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</si>
  <si>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</si>
  <si>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</si>
  <si>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</si>
  <si>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</si>
  <si>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</si>
  <si>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</si>
  <si>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</si>
  <si>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</si>
  <si>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</si>
  <si>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</si>
  <si>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</si>
  <si>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</si>
  <si>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</si>
  <si>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</si>
  <si>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</si>
  <si>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</si>
  <si>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</si>
  <si>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</si>
  <si>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</si>
  <si>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</si>
  <si>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</si>
  <si>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</si>
  <si>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</si>
  <si>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</si>
  <si>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</si>
  <si>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</si>
  <si>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</si>
  <si>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</si>
  <si>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</si>
  <si>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</si>
  <si>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</si>
  <si>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</si>
  <si>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</si>
  <si>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</si>
  <si>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</si>
  <si>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</si>
  <si>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</si>
  <si>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</si>
  <si>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</si>
  <si>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</si>
  <si>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</si>
  <si>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</si>
  <si>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</si>
  <si>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</si>
  <si>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</si>
  <si>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</si>
  <si>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</si>
  <si>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</si>
  <si>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</si>
  <si>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</si>
  <si>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</si>
  <si>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</si>
  <si>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</si>
  <si>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</si>
  <si>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</si>
  <si>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</si>
  <si>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</si>
  <si>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</si>
  <si>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</si>
  <si>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</si>
  <si>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</si>
  <si>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</si>
  <si>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</si>
  <si>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</si>
  <si>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</si>
  <si>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</si>
  <si>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</si>
  <si>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</si>
  <si>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</si>
  <si>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</si>
  <si>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</si>
  <si>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</si>
  <si>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</si>
  <si>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</si>
  <si>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</si>
  <si>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</si>
  <si>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</si>
  <si>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</si>
  <si>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</si>
  <si>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</si>
  <si>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</si>
  <si>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</si>
  <si>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</si>
  <si>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</si>
  <si>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</si>
  <si>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</si>
  <si>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</si>
  <si>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</si>
  <si>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</si>
  <si>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</si>
  <si>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</si>
  <si>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</si>
  <si>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</si>
  <si>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</si>
  <si>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</si>
  <si>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</si>
  <si>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</si>
  <si>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</si>
  <si>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</si>
  <si>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</si>
  <si>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</si>
  <si>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</si>
  <si>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</si>
  <si>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</si>
  <si>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</si>
  <si>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</si>
  <si>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</si>
  <si>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</si>
  <si>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</si>
  <si>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</si>
  <si>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</si>
  <si>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</si>
  <si>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</si>
  <si>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</si>
  <si>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</si>
  <si>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</si>
  <si>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</si>
  <si>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</si>
  <si>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</si>
  <si>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</si>
  <si>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</si>
  <si>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</si>
  <si>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</si>
  <si>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</si>
  <si>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</si>
  <si>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</si>
  <si>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</si>
  <si>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</si>
  <si>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</si>
  <si>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</si>
  <si>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</si>
  <si>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</si>
  <si>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</si>
  <si>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</si>
  <si>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</si>
  <si>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</si>
  <si>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</si>
  <si>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</si>
  <si>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</si>
  <si>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</si>
  <si>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</si>
  <si>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</si>
  <si>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</si>
  <si>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</si>
  <si>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</si>
  <si>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</si>
  <si>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</si>
  <si>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</si>
  <si>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</si>
  <si>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</si>
  <si>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</si>
  <si>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</si>
  <si>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</si>
  <si>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</si>
  <si>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</si>
  <si>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</si>
  <si>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</si>
  <si>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</si>
  <si>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</si>
  <si>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</si>
  <si>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</si>
  <si>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</si>
  <si>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</si>
  <si>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</si>
  <si>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</si>
  <si>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</si>
  <si>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</si>
  <si>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</si>
  <si>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</si>
  <si>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</si>
  <si>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</si>
  <si>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</si>
  <si>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</si>
  <si>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</si>
  <si>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</si>
  <si>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</si>
  <si>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</si>
  <si>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</si>
  <si>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</si>
  <si>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</si>
  <si>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</si>
  <si>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</si>
  <si>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</si>
  <si>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</si>
  <si>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</si>
  <si>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</si>
  <si>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</si>
  <si>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</si>
  <si>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</si>
  <si>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</si>
  <si>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</si>
  <si>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</si>
  <si>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</si>
  <si>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</si>
  <si>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</si>
  <si>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</si>
  <si>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</si>
  <si>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</si>
  <si>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</si>
  <si>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</si>
  <si>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</si>
  <si>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</si>
  <si>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</si>
  <si>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</si>
  <si>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</si>
  <si>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</si>
  <si>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</si>
  <si>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</si>
  <si>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</si>
  <si>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</si>
  <si>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</si>
  <si>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</si>
  <si>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</si>
  <si>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</si>
  <si>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</si>
  <si>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</si>
  <si>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</si>
  <si>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</si>
  <si>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</si>
  <si>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</si>
  <si>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</si>
  <si>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</si>
  <si>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</si>
  <si>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</si>
  <si>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</si>
  <si>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</si>
  <si>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</si>
  <si>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</si>
  <si>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</si>
  <si>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</si>
  <si>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</si>
  <si>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</si>
  <si>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</si>
  <si>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</si>
  <si>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</si>
  <si>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</si>
  <si>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</si>
  <si>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</si>
  <si>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</si>
  <si>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</si>
  <si>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</si>
  <si>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</si>
  <si>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</si>
  <si>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</si>
  <si>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</si>
  <si>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</si>
  <si>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</si>
  <si>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</si>
  <si>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</si>
  <si>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</si>
  <si>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</si>
  <si>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</si>
  <si>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</si>
  <si>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</si>
  <si>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</si>
  <si>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</si>
  <si>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</si>
  <si>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</si>
  <si>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</si>
  <si>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</si>
  <si>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</si>
  <si>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</si>
  <si>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</si>
  <si>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</si>
  <si>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</si>
  <si>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</si>
  <si>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</si>
  <si>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</si>
  <si>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</si>
  <si>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</si>
  <si>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</si>
  <si>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</si>
  <si>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</si>
  <si>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</si>
  <si>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</si>
  <si>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</si>
  <si>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</si>
  <si>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</si>
  <si>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</si>
  <si>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</si>
  <si>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</si>
  <si>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</si>
  <si>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</si>
  <si>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</si>
  <si>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</si>
  <si>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</si>
  <si>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</si>
  <si>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</si>
  <si>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</si>
  <si>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</si>
  <si>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</si>
  <si>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</si>
  <si>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</si>
  <si>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</si>
  <si>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</si>
  <si>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</si>
  <si>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</si>
  <si>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</si>
  <si>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</si>
  <si>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</si>
  <si>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</si>
  <si>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</si>
  <si>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</si>
  <si>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</si>
  <si>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</si>
  <si>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</si>
  <si>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</si>
  <si>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</si>
  <si>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</si>
  <si>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</si>
  <si>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</si>
  <si>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</si>
  <si>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</si>
  <si>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</si>
  <si>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</si>
  <si>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</si>
  <si>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</si>
  <si>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</si>
  <si>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</si>
  <si>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</si>
  <si>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</si>
  <si>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</si>
  <si>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</si>
  <si>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</si>
  <si>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</si>
  <si>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</si>
  <si>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</si>
  <si>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</si>
  <si>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</si>
  <si>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</si>
  <si>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</si>
  <si>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</si>
  <si>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</si>
  <si>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</si>
  <si>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</si>
  <si>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</si>
  <si>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</si>
  <si>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</si>
  <si>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</si>
  <si>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</si>
  <si>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</si>
  <si>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</si>
  <si>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</si>
  <si>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</si>
  <si>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</si>
  <si>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</si>
  <si>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</si>
  <si>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</si>
  <si>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</si>
  <si>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</si>
  <si>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</si>
  <si>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</si>
  <si>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</si>
  <si>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</si>
  <si>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</si>
  <si>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</si>
  <si>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</si>
  <si>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</si>
  <si>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</si>
  <si>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</si>
  <si>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</si>
  <si>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</si>
  <si>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</si>
  <si>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</si>
  <si>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</si>
  <si>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</si>
  <si>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</si>
  <si>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</si>
  <si>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</si>
  <si>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</si>
  <si>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</si>
  <si>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</si>
  <si>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</si>
  <si>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</si>
  <si>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</si>
  <si>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</si>
  <si>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</si>
  <si>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</si>
  <si>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</si>
  <si>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</si>
  <si>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</si>
  <si>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</si>
  <si>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</si>
  <si>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</si>
  <si>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</si>
  <si>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</si>
  <si>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</si>
  <si>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</si>
  <si>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</si>
  <si>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</si>
  <si>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</si>
  <si>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</si>
  <si>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</si>
  <si>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</si>
  <si>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</si>
  <si>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</si>
  <si>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</si>
  <si>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</si>
  <si>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</si>
  <si>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</si>
  <si>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</si>
  <si>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</si>
  <si>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</si>
  <si>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</si>
  <si>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</si>
  <si>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</si>
  <si>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</si>
  <si>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</si>
  <si>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</si>
  <si>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</si>
  <si>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</si>
  <si>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</si>
  <si>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</si>
  <si>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</si>
  <si>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</si>
  <si>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</si>
  <si>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</si>
  <si>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</si>
  <si>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</si>
  <si>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</si>
  <si>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</si>
  <si>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</si>
  <si>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</si>
  <si>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</si>
  <si>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</si>
  <si>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</si>
  <si>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</si>
  <si>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</si>
  <si>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</si>
  <si>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</si>
  <si>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</si>
  <si>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</si>
  <si>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</si>
  <si>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</si>
  <si>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</si>
  <si>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</si>
  <si>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</si>
  <si>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</si>
  <si>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</si>
  <si>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</si>
  <si>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</si>
  <si>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</si>
  <si>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</si>
  <si>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</si>
  <si>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</si>
  <si>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</si>
  <si>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</si>
  <si>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</si>
  <si>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</si>
  <si>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</si>
  <si>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</si>
  <si>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</si>
  <si>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</si>
  <si>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</si>
  <si>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</si>
  <si>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</si>
  <si>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</si>
  <si>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</si>
  <si>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</si>
  <si>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</si>
  <si>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</si>
  <si>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</si>
  <si>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</si>
  <si>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</si>
  <si>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</si>
  <si>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</si>
  <si>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</si>
  <si>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</si>
  <si>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</si>
  <si>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</si>
  <si>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</si>
  <si>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</si>
  <si>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</si>
  <si>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</si>
  <si>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</si>
  <si>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</si>
  <si>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</si>
  <si>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</si>
  <si>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</si>
  <si>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</si>
  <si>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</si>
  <si>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</si>
  <si>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</si>
  <si>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</si>
  <si>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</si>
  <si>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</si>
  <si>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</si>
  <si>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</si>
  <si>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</si>
  <si>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</si>
  <si>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</si>
  <si>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</si>
  <si>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</si>
  <si>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</si>
  <si>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</si>
  <si>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</si>
  <si>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</si>
  <si>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</si>
  <si>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</si>
  <si>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</si>
  <si>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</si>
  <si>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</si>
  <si>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</si>
  <si>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</si>
  <si>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</si>
  <si>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</si>
  <si>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</si>
  <si>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</si>
  <si>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</si>
  <si>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</si>
  <si>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</si>
  <si>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</si>
  <si>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</si>
  <si>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</si>
  <si>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</si>
  <si>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</si>
  <si>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</si>
  <si>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</si>
  <si>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</si>
  <si>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</si>
  <si>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</si>
  <si>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</si>
  <si>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</si>
  <si>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</si>
  <si>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</si>
  <si>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</si>
  <si>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</si>
  <si>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</si>
  <si>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</si>
  <si>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</si>
  <si>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</si>
  <si>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</si>
  <si>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</si>
  <si>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</si>
  <si>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</si>
  <si>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</si>
  <si>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</si>
  <si>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</si>
  <si>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</si>
  <si>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</si>
  <si>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</si>
  <si>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</si>
  <si>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</si>
  <si>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</si>
  <si>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</si>
  <si>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</si>
  <si>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</si>
  <si>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</si>
  <si>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</si>
  <si>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</si>
  <si>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</si>
  <si>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</si>
  <si>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</si>
  <si>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</si>
  <si>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</si>
  <si>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</si>
  <si>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</si>
  <si>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</si>
  <si>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</si>
  <si>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</si>
  <si>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</si>
  <si>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</si>
  <si>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</si>
  <si>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</si>
  <si>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</si>
  <si>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</si>
  <si>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</si>
  <si>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</si>
  <si>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</si>
  <si>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</si>
  <si>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</si>
  <si>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</si>
  <si>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</si>
  <si>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</si>
  <si>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</si>
  <si>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</si>
  <si>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</si>
  <si>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</si>
  <si>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</si>
  <si>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</si>
  <si>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</si>
  <si>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</si>
  <si>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</si>
  <si>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</si>
  <si>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</si>
  <si>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</si>
  <si>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</si>
  <si>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</si>
  <si>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</si>
  <si>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</si>
  <si>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</si>
  <si>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</si>
  <si>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</si>
  <si>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</si>
  <si>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</si>
  <si>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</si>
  <si>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</si>
  <si>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</si>
  <si>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</si>
  <si>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</si>
  <si>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</si>
  <si>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</si>
  <si>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</si>
  <si>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</si>
  <si>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</si>
  <si>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</si>
  <si>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</si>
  <si>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</si>
  <si>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</si>
  <si>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</si>
  <si>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</si>
  <si>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</si>
  <si>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</si>
  <si>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</si>
  <si>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</si>
  <si>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</si>
  <si>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</si>
  <si>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</si>
  <si>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</si>
  <si>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</si>
  <si>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</si>
  <si>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</si>
  <si>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</si>
  <si>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</si>
  <si>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</si>
  <si>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</si>
  <si>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</si>
  <si>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</si>
  <si>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</si>
  <si>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</si>
  <si>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</si>
  <si>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</si>
  <si>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</si>
  <si>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</si>
  <si>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</si>
  <si>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</si>
  <si>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</si>
  <si>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</si>
  <si>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</si>
  <si>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</si>
  <si>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</si>
  <si>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</si>
  <si>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</si>
  <si>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</si>
  <si>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</si>
  <si>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</si>
  <si>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</si>
  <si>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</si>
  <si>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</si>
  <si>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</si>
  <si>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</si>
  <si>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</si>
  <si>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</si>
  <si>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</si>
  <si>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</si>
  <si>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</si>
  <si>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</si>
  <si>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</si>
  <si>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</si>
  <si>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</si>
  <si>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</si>
  <si>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</si>
  <si>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</si>
  <si>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</si>
  <si>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</si>
  <si>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</si>
  <si>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</si>
  <si>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</si>
  <si>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</si>
  <si>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</si>
  <si>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</si>
  <si>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</si>
  <si>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</si>
  <si>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</si>
  <si>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</si>
  <si>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</si>
  <si>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</si>
  <si>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</si>
  <si>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</si>
  <si>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</si>
  <si>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</si>
  <si>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</si>
  <si>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</si>
  <si>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</si>
  <si>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</si>
  <si>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</si>
  <si>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</si>
  <si>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</si>
  <si>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</si>
  <si>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</si>
  <si>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</si>
  <si>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</si>
  <si>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</si>
  <si>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</si>
  <si>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</si>
  <si>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</si>
  <si>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</si>
  <si>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</si>
  <si>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</si>
  <si>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</si>
  <si>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</si>
  <si>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</si>
  <si>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</si>
  <si>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</si>
  <si>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</si>
  <si>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</si>
  <si>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</si>
  <si>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</si>
  <si>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</si>
  <si>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</si>
  <si>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</si>
  <si>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</si>
  <si>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</si>
  <si>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</si>
  <si>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</si>
  <si>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</si>
  <si>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</si>
  <si>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</si>
  <si>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</si>
  <si>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</si>
  <si>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</si>
  <si>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</si>
  <si>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</si>
  <si>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</si>
  <si>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</si>
  <si>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</si>
  <si>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</si>
  <si>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</si>
  <si>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</si>
  <si>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</si>
  <si>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</si>
  <si>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</si>
  <si>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</si>
  <si>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</si>
  <si>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</si>
  <si>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</si>
  <si>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</si>
  <si>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</si>
  <si>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</si>
  <si>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</si>
  <si>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</si>
  <si>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</si>
  <si>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</si>
  <si>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</si>
  <si>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</si>
  <si>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</si>
  <si>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</si>
  <si>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</si>
  <si>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</si>
  <si>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</si>
  <si>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</si>
  <si>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</si>
  <si>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</si>
  <si>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</si>
  <si>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</si>
  <si>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</si>
  <si>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</si>
  <si>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</si>
  <si>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</si>
  <si>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</si>
  <si>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</si>
  <si>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</si>
  <si>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</si>
  <si>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</si>
  <si>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</si>
  <si>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</si>
  <si>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</si>
  <si>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</si>
  <si>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</si>
  <si>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</si>
  <si>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</si>
  <si>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</si>
  <si>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</si>
  <si>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</si>
  <si>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</si>
  <si>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</si>
  <si>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</si>
  <si>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</si>
  <si>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</si>
  <si>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</si>
  <si>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</si>
  <si>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</si>
  <si>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</si>
  <si>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</si>
  <si>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</si>
  <si>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</si>
  <si>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</si>
  <si>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</si>
  <si>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</si>
  <si>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</si>
  <si>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</si>
  <si>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</si>
  <si>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</si>
  <si>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</si>
  <si>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</si>
  <si>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</si>
  <si>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</si>
  <si>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</si>
  <si>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</si>
  <si>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</si>
  <si>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</si>
  <si>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</si>
  <si>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</si>
  <si>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</si>
  <si>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</si>
  <si>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</si>
  <si>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</si>
  <si>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</si>
  <si>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</si>
  <si>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</si>
  <si>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</si>
  <si>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</si>
  <si>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</si>
  <si>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</si>
  <si>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</si>
  <si>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</si>
  <si>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</si>
  <si>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</si>
  <si>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</si>
  <si>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</si>
  <si>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</si>
  <si>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</si>
  <si>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</si>
  <si>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</si>
  <si>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</si>
  <si>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</si>
  <si>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</si>
  <si>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</si>
  <si>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</si>
  <si>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</si>
  <si>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</si>
  <si>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</si>
  <si>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</si>
  <si>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</si>
  <si>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</si>
  <si>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</si>
  <si>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</si>
  <si>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</si>
  <si>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</si>
  <si>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</si>
  <si>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</si>
  <si>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</si>
  <si>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</si>
  <si>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</si>
  <si>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</si>
  <si>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</si>
  <si>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</si>
  <si>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</si>
  <si>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</si>
  <si>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</si>
  <si>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</si>
  <si>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</si>
  <si>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</si>
  <si>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</si>
  <si>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</si>
  <si>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</si>
  <si>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</si>
  <si>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</si>
  <si>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</si>
  <si>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</si>
  <si>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</si>
  <si>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</si>
  <si>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</si>
  <si>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</si>
  <si>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</si>
  <si>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</si>
  <si>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</si>
  <si>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</si>
  <si>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</si>
  <si>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</si>
  <si>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</si>
  <si>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</si>
  <si>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</si>
  <si>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</si>
  <si>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</si>
  <si>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</si>
  <si>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</si>
  <si>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</si>
  <si>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</si>
  <si>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</si>
  <si>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</si>
  <si>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</si>
  <si>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</si>
  <si>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</si>
  <si>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</si>
  <si>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</si>
  <si>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</si>
  <si>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</si>
  <si>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</si>
  <si>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</si>
  <si>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</si>
  <si>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</si>
  <si>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</si>
  <si>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</si>
  <si>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</si>
  <si>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</si>
  <si>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</si>
  <si>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</si>
  <si>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</si>
  <si>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</si>
  <si>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</si>
  <si>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</si>
  <si>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</si>
  <si>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</si>
  <si>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</si>
  <si>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</si>
  <si>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</si>
  <si>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</si>
  <si>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</si>
  <si>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</si>
  <si>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</si>
  <si>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</si>
  <si>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</si>
  <si>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</si>
  <si>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</si>
  <si>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</si>
  <si>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</si>
  <si>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</si>
  <si>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</si>
  <si>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</si>
  <si>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</si>
  <si>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</si>
  <si>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</si>
  <si>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</si>
  <si>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</si>
  <si>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</si>
  <si>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</si>
  <si>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</si>
  <si>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</si>
  <si>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</si>
  <si>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</si>
  <si>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</si>
  <si>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</si>
  <si>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</si>
  <si>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</si>
  <si>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</si>
  <si>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</si>
  <si>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</si>
  <si>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</si>
  <si>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</si>
  <si>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</si>
  <si>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</si>
  <si>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</si>
  <si>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</si>
  <si>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</si>
  <si>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</si>
  <si>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</si>
  <si>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</si>
  <si>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</si>
  <si>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</si>
  <si>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</si>
  <si>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</si>
  <si>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</si>
  <si>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</si>
  <si>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</si>
  <si>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</si>
  <si>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</si>
  <si>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</si>
  <si>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</si>
  <si>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</si>
  <si>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</si>
  <si>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</si>
  <si>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</si>
  <si>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</si>
  <si>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</si>
  <si>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</si>
  <si>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</si>
  <si>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</si>
  <si>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</si>
  <si>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</si>
  <si>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</si>
  <si>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</si>
  <si>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</si>
  <si>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</si>
  <si>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</si>
  <si>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</si>
  <si>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</si>
  <si>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</si>
  <si>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</si>
  <si>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</si>
  <si>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</si>
  <si>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</si>
  <si>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</si>
  <si>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</si>
  <si>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</si>
  <si>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</si>
  <si>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</si>
  <si>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</si>
  <si>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</si>
  <si>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</si>
  <si>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</si>
  <si>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</si>
  <si>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</si>
  <si>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</si>
  <si>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</si>
  <si>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</si>
  <si>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</si>
  <si>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</si>
  <si>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</si>
  <si>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</si>
  <si>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</si>
  <si>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</si>
  <si>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</si>
  <si>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</si>
  <si>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</si>
  <si>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</si>
  <si>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</si>
  <si>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</si>
  <si>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</si>
  <si>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</si>
  <si>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</si>
  <si>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</si>
  <si>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</si>
  <si>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</si>
  <si>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</si>
  <si>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</si>
  <si>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</si>
  <si>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</si>
  <si>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</si>
  <si>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</si>
  <si>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</si>
  <si>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</si>
  <si>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</si>
  <si>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</si>
  <si>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</si>
  <si>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</si>
  <si>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</si>
  <si>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</si>
  <si>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</si>
  <si>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</si>
  <si>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</si>
  <si>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</si>
  <si>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</si>
  <si>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</si>
  <si>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</si>
  <si>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</si>
  <si>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</si>
  <si>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</si>
  <si>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</si>
  <si>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</si>
  <si>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</si>
  <si>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</si>
  <si>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</si>
  <si>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</si>
  <si>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</si>
  <si>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</si>
  <si>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</si>
  <si>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</si>
  <si>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</si>
  <si>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</si>
  <si>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</si>
  <si>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</si>
  <si>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</si>
  <si>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</si>
  <si>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</si>
  <si>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</si>
  <si>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</si>
  <si>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</si>
  <si>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</si>
  <si>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</si>
  <si>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</si>
  <si>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</si>
  <si>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</si>
  <si>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</si>
  <si>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</si>
  <si>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</si>
  <si>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</si>
  <si>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</si>
  <si>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</si>
  <si>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</si>
  <si>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</si>
  <si>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</si>
  <si>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</si>
  <si>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</si>
  <si>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</si>
  <si>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</si>
  <si>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</si>
  <si>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</si>
  <si>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</si>
  <si>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</si>
  <si>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</si>
  <si>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</si>
  <si>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</si>
  <si>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</si>
  <si>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</si>
  <si>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</si>
  <si>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</si>
  <si>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</si>
  <si>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</si>
  <si>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</si>
  <si>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</si>
  <si>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</si>
  <si>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</si>
  <si>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</si>
  <si>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</si>
  <si>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</si>
  <si>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</si>
  <si>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</si>
  <si>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</si>
  <si>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</si>
  <si>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</si>
  <si>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</si>
  <si>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</si>
  <si>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</si>
  <si>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</si>
  <si>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</si>
  <si>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</si>
  <si>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</si>
  <si>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</si>
  <si>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</si>
  <si>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</si>
  <si>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</si>
  <si>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</si>
  <si>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</si>
  <si>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</si>
  <si>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</si>
  <si>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</si>
  <si>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</si>
  <si>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</si>
  <si>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</si>
  <si>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</si>
  <si>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</si>
  <si>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</si>
  <si>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</si>
  <si>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</si>
  <si>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</si>
  <si>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</si>
  <si>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</si>
  <si>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</si>
  <si>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</si>
  <si>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</si>
  <si>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</si>
  <si>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</si>
  <si>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</si>
  <si>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</si>
  <si>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</si>
  <si>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</si>
  <si>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</si>
  <si>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</si>
  <si>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</si>
  <si>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</si>
  <si>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</si>
  <si>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</si>
  <si>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</si>
  <si>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</si>
  <si>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</si>
  <si>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</si>
  <si>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</si>
  <si>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</si>
  <si>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</si>
  <si>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</si>
  <si>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</si>
  <si>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</si>
  <si>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</si>
  <si>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</si>
  <si>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</si>
  <si>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</si>
  <si>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</si>
  <si>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</si>
  <si>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</si>
  <si>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</si>
  <si>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</si>
  <si>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</si>
  <si>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</si>
  <si>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</si>
  <si>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</si>
  <si>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</si>
  <si>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</si>
  <si>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</si>
  <si>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</si>
  <si>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</si>
  <si>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</si>
  <si>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</si>
  <si>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</si>
  <si>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</si>
  <si>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</si>
  <si>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</si>
  <si>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</si>
  <si>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</si>
  <si>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</si>
  <si>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</si>
  <si>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</si>
  <si>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</si>
  <si>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</si>
  <si>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</si>
  <si>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</si>
  <si>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</si>
  <si>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</si>
  <si>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</si>
  <si>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</si>
  <si>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</si>
  <si>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</si>
  <si>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</si>
  <si>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</si>
  <si>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</si>
  <si>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</si>
  <si>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</si>
  <si>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</si>
  <si>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</si>
  <si>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</si>
  <si>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</si>
  <si>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</si>
  <si>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</si>
  <si>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</si>
  <si>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</si>
  <si>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</si>
  <si>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</si>
  <si>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</si>
  <si>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</si>
  <si>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</si>
  <si>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</si>
  <si>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</si>
  <si>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</si>
  <si>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</si>
  <si>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</si>
  <si>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</si>
  <si>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</si>
  <si>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</si>
  <si>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</si>
  <si>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</si>
  <si>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</si>
  <si>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</si>
  <si>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</si>
  <si>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</si>
  <si>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</si>
  <si>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</si>
  <si>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</si>
  <si>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</si>
  <si>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</si>
  <si>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</si>
  <si>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</si>
  <si>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</si>
  <si>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</si>
  <si>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</si>
  <si>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</si>
  <si>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</si>
  <si>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</si>
  <si>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</si>
  <si>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</si>
  <si>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</si>
  <si>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</si>
  <si>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</si>
  <si>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</si>
  <si>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</si>
  <si>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</si>
  <si>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</si>
  <si>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</si>
  <si>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</si>
  <si>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</si>
  <si>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</si>
  <si>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</si>
  <si>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</si>
  <si>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</si>
  <si>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</si>
  <si>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</si>
  <si>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</si>
  <si>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</si>
  <si>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</si>
  <si>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</si>
  <si>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</si>
  <si>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</si>
  <si>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</si>
  <si>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</si>
  <si>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</si>
  <si>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</si>
  <si>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</si>
  <si>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</si>
  <si>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</si>
  <si>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</si>
  <si>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</si>
  <si>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</si>
  <si>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</si>
  <si>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</si>
  <si>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</si>
  <si>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</si>
  <si>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</si>
  <si>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</si>
  <si>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</si>
  <si>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</si>
  <si>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</si>
  <si>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</si>
  <si>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</si>
  <si>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</si>
  <si>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</si>
  <si>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</si>
  <si>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</si>
  <si>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</si>
  <si>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</si>
  <si>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</si>
  <si>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</si>
  <si>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</si>
  <si>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</si>
  <si>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</si>
  <si>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</si>
  <si>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</si>
  <si>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</si>
  <si>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</si>
  <si>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</si>
  <si>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</si>
  <si>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</si>
  <si>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</si>
  <si>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</si>
  <si>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</si>
  <si>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</si>
  <si>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</si>
  <si>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</si>
  <si>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</si>
  <si>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</si>
  <si>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</si>
  <si>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</si>
  <si>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</si>
  <si>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</si>
  <si>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</si>
  <si>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</si>
  <si>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</si>
  <si>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</si>
  <si>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</si>
  <si>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</si>
  <si>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</si>
  <si>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</si>
  <si>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</si>
  <si>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</si>
  <si>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</si>
  <si>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</si>
  <si>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</si>
  <si>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</si>
  <si>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</si>
  <si>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</si>
  <si>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</si>
  <si>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</si>
  <si>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</si>
  <si>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</si>
  <si>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</si>
  <si>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</si>
  <si>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</si>
  <si>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</si>
  <si>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</si>
  <si>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</si>
  <si>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</si>
  <si>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</si>
  <si>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</si>
  <si>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</si>
  <si>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</si>
  <si>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</si>
  <si>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</si>
  <si>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</si>
  <si>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</si>
  <si>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</si>
  <si>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</si>
  <si>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</si>
  <si>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</si>
  <si>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</si>
  <si>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</si>
  <si>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</si>
  <si>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</si>
  <si>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</si>
  <si>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</si>
  <si>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</si>
  <si>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</si>
  <si>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</si>
  <si>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</si>
  <si>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</si>
  <si>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</si>
  <si>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</si>
  <si>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</si>
  <si>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</si>
  <si>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</si>
  <si>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</si>
  <si>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</si>
  <si>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</si>
  <si>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</si>
  <si>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</si>
  <si>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</si>
  <si>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</si>
  <si>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</si>
  <si>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</si>
  <si>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</si>
  <si>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</si>
  <si>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</si>
  <si>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</si>
  <si>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</si>
  <si>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</si>
  <si>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</si>
  <si>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</si>
  <si>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</si>
  <si>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</si>
  <si>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</si>
  <si>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</si>
  <si>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</si>
  <si>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</si>
  <si>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</si>
  <si>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</si>
  <si>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</si>
  <si>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</si>
  <si>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</si>
  <si>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</si>
  <si>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</si>
  <si>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</si>
  <si>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</si>
  <si>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</si>
  <si>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</si>
  <si>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</si>
  <si>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</si>
  <si>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</si>
  <si>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</si>
  <si>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</si>
  <si>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</si>
  <si>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</si>
  <si>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</si>
  <si>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</si>
  <si>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</si>
  <si>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</si>
  <si>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</si>
  <si>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</si>
  <si>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</si>
  <si>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</si>
  <si>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</si>
  <si>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</si>
  <si>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</si>
  <si>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</si>
  <si>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</si>
  <si>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</si>
  <si>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</si>
  <si>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</si>
  <si>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</si>
  <si>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</si>
  <si>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</si>
  <si>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</si>
  <si>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</si>
  <si>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</si>
  <si>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</si>
  <si>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</si>
  <si>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</si>
  <si>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</si>
  <si>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</si>
  <si>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</si>
  <si>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</si>
  <si>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</si>
  <si>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</si>
  <si>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</si>
  <si>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</si>
  <si>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</si>
  <si>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</si>
  <si>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</si>
  <si>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</si>
  <si>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</si>
  <si>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</si>
  <si>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</si>
  <si>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</si>
  <si>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</si>
  <si>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</si>
  <si>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</si>
  <si>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</si>
  <si>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</si>
  <si>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</si>
  <si>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</si>
  <si>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</si>
  <si>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</si>
  <si>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</si>
  <si>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</si>
  <si>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</si>
  <si>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</si>
  <si>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</si>
  <si>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</si>
  <si>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</si>
  <si>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</si>
  <si>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</si>
  <si>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</si>
  <si>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</si>
  <si>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</si>
  <si>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</si>
  <si>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</si>
  <si>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</si>
  <si>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</si>
  <si>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</si>
  <si>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</si>
  <si>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</si>
  <si>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</si>
  <si>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</si>
  <si>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</si>
  <si>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</si>
  <si>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</si>
  <si>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</si>
  <si>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</si>
  <si>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</si>
  <si>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</si>
  <si>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</si>
  <si>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</si>
  <si>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</si>
  <si>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</si>
  <si>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</si>
  <si>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</si>
  <si>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</si>
  <si>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</si>
  <si>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</si>
  <si>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</si>
  <si>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</si>
  <si>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</si>
  <si>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</si>
  <si>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</si>
  <si>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</si>
  <si>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</si>
  <si>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</si>
  <si>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</si>
  <si>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</si>
  <si>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</si>
  <si>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</si>
  <si>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</si>
  <si>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</si>
  <si>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</si>
  <si>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</si>
  <si>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</si>
  <si>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</si>
  <si>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</si>
  <si>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</si>
  <si>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</si>
  <si>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</si>
  <si>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</si>
  <si>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</si>
  <si>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</si>
  <si>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</si>
  <si>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</si>
  <si>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</si>
  <si>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</si>
  <si>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</si>
  <si>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</si>
  <si>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</si>
  <si>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</si>
  <si>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</si>
  <si>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</si>
  <si>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</si>
  <si>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</si>
  <si>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</si>
  <si>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</si>
  <si>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</si>
  <si>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</si>
  <si>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</si>
  <si>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</si>
  <si>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</si>
  <si>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</si>
  <si>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</si>
  <si>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</si>
  <si>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</si>
  <si>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</si>
  <si>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</si>
  <si>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</si>
  <si>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</si>
  <si>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</si>
  <si>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</si>
  <si>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</si>
  <si>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</si>
  <si>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</si>
  <si>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</si>
  <si>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</si>
  <si>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</si>
  <si>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</si>
  <si>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</si>
  <si>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</si>
  <si>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</si>
  <si>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</si>
  <si>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</si>
  <si>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</si>
  <si>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</si>
  <si>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</si>
  <si>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</si>
  <si>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</si>
  <si>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</si>
  <si>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</si>
  <si>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</si>
  <si>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</si>
  <si>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</si>
  <si>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</si>
  <si>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</si>
  <si>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</si>
  <si>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</si>
  <si>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</si>
  <si>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</si>
  <si>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</si>
  <si>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</si>
  <si>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</si>
  <si>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</si>
  <si>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</si>
  <si>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</si>
  <si>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</si>
  <si>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</si>
  <si>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</si>
  <si>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</si>
  <si>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</si>
  <si>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</si>
  <si>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</si>
  <si>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</si>
  <si>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</si>
  <si>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</si>
  <si>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</si>
  <si>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</si>
  <si>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</si>
  <si>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</si>
  <si>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</si>
  <si>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</si>
  <si>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</si>
  <si>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</si>
  <si>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</si>
  <si>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</si>
  <si>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</si>
  <si>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</si>
  <si>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</si>
  <si>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</si>
  <si>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</si>
  <si>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</si>
  <si>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</si>
  <si>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</si>
  <si>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</si>
  <si>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</si>
  <si>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</si>
  <si>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</si>
  <si>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</si>
  <si>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</si>
  <si>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</si>
  <si>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</si>
  <si>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</si>
  <si>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</si>
  <si>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</si>
  <si>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</si>
  <si>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</si>
  <si>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</si>
  <si>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</si>
  <si>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</si>
  <si>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</si>
  <si>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</si>
  <si>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</si>
  <si>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</si>
  <si>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</si>
  <si>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</si>
  <si>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</si>
  <si>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</si>
  <si>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</si>
  <si>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</si>
  <si>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</si>
  <si>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</si>
  <si>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</si>
  <si>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</si>
  <si>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</si>
  <si>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</si>
  <si>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</si>
  <si>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</si>
  <si>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</si>
  <si>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</si>
  <si>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</si>
  <si>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</si>
  <si>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</si>
  <si>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</si>
  <si>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</si>
  <si>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</si>
  <si>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</si>
  <si>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</si>
  <si>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</si>
  <si>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</si>
  <si>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</si>
  <si>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</si>
  <si>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</si>
  <si>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</si>
  <si>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</si>
  <si>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</si>
  <si>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</si>
  <si>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</si>
  <si>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</si>
  <si>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</si>
  <si>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</si>
  <si>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</si>
  <si>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</si>
  <si>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</si>
  <si>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</si>
  <si>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</si>
  <si>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</si>
  <si>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</si>
  <si>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</si>
  <si>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</si>
  <si>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</si>
  <si>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</si>
  <si>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</si>
  <si>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</si>
  <si>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</si>
  <si>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</si>
  <si>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</si>
  <si>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</si>
  <si>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</si>
  <si>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</si>
  <si>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</si>
  <si>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</si>
  <si>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</si>
  <si>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</si>
  <si>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</si>
  <si>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</si>
  <si>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</si>
  <si>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</si>
  <si>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</si>
  <si>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</si>
  <si>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</si>
  <si>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</si>
  <si>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</si>
  <si>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</si>
  <si>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</si>
  <si>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</si>
  <si>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</si>
  <si>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</si>
  <si>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</si>
  <si>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</si>
  <si>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</si>
  <si>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</si>
  <si>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</si>
  <si>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</si>
  <si>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</si>
  <si>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</si>
  <si>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</si>
  <si>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</si>
  <si>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</si>
  <si>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</si>
  <si>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</si>
  <si>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</si>
  <si>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</si>
  <si>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</si>
  <si>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</si>
  <si>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</si>
  <si>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</si>
  <si>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</si>
  <si>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</si>
  <si>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</si>
  <si>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</si>
  <si>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</si>
  <si>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</si>
  <si>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</si>
  <si>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</si>
  <si>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</si>
  <si>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</si>
  <si>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</si>
  <si>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</si>
  <si>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</si>
  <si>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</si>
  <si>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</si>
  <si>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</si>
  <si>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</si>
  <si>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</si>
  <si>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</si>
  <si>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</si>
  <si>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</si>
  <si>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</si>
  <si>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</si>
  <si>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</si>
  <si>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</si>
  <si>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</si>
  <si>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</si>
  <si>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</si>
  <si>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</si>
  <si>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</si>
  <si>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</si>
  <si>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</si>
  <si>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</si>
  <si>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</si>
  <si>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</si>
  <si>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</si>
  <si>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</si>
  <si>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</si>
  <si>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</si>
  <si>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</si>
  <si>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</si>
  <si>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</si>
  <si>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</si>
  <si>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</si>
  <si>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</si>
  <si>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</si>
  <si>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</si>
  <si>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</si>
  <si>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</si>
  <si>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</si>
  <si>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</si>
  <si>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</si>
  <si>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</si>
  <si>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</si>
  <si>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</si>
  <si>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</si>
  <si>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</si>
  <si>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</si>
  <si>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</si>
  <si>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</si>
  <si>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</si>
  <si>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</si>
  <si>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</si>
  <si>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</si>
  <si>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</si>
  <si>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</si>
  <si>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</si>
  <si>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</si>
  <si>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</si>
  <si>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</si>
  <si>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</si>
  <si>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</si>
  <si>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</si>
  <si>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</si>
  <si>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</si>
  <si>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</si>
  <si>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</si>
  <si>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</si>
  <si>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</si>
  <si>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</si>
  <si>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</si>
  <si>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</si>
  <si>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</si>
  <si>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</si>
  <si>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</si>
  <si>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</si>
  <si>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</si>
  <si>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</si>
  <si>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</si>
  <si>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</si>
  <si>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</si>
  <si>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</si>
  <si>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</si>
  <si>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</si>
  <si>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</si>
  <si>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</si>
  <si>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</si>
  <si>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</si>
  <si>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</si>
  <si>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</si>
  <si>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</si>
  <si>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</si>
  <si>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</si>
  <si>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</si>
  <si>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</si>
  <si>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</si>
  <si>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</si>
  <si>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</si>
  <si>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</si>
  <si>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</si>
  <si>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</si>
  <si>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</si>
  <si>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</si>
  <si>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</si>
  <si>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</si>
  <si>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</si>
  <si>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</si>
  <si>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</si>
  <si>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</si>
  <si>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</si>
  <si>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</si>
  <si>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</si>
  <si>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</si>
  <si>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</si>
  <si>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</si>
  <si>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</si>
  <si>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</si>
  <si>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</si>
  <si>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</si>
  <si>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</si>
  <si>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</si>
  <si>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</si>
  <si>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</si>
  <si>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</si>
  <si>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</si>
  <si>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</si>
  <si>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</si>
  <si>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</si>
  <si>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</si>
  <si>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</si>
  <si>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</si>
  <si>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</si>
  <si>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</si>
  <si>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</si>
  <si>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</si>
  <si>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</si>
  <si>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</si>
  <si>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</si>
  <si>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</si>
  <si>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</si>
  <si>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</si>
  <si>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</si>
  <si>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</si>
  <si>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</si>
  <si>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</si>
  <si>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</si>
  <si>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</si>
  <si>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</si>
  <si>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</si>
  <si>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</si>
  <si>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</si>
  <si>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</si>
  <si>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</si>
  <si>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</si>
  <si>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</si>
  <si>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</si>
  <si>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</si>
  <si>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</si>
  <si>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</si>
  <si>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</si>
  <si>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</si>
  <si>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</si>
  <si>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</si>
  <si>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</si>
  <si>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</si>
  <si>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</si>
  <si>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</si>
  <si>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</si>
  <si>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</si>
  <si>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</si>
  <si>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</si>
  <si>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</si>
  <si>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</si>
  <si>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</si>
  <si>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</si>
  <si>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</si>
  <si>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</si>
  <si>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</si>
  <si>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</si>
  <si>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</si>
  <si>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</si>
  <si>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</si>
  <si>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</si>
  <si>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</si>
  <si>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</si>
  <si>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</si>
  <si>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</si>
  <si>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</si>
  <si>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</si>
  <si>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</si>
  <si>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</si>
  <si>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</si>
  <si>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</si>
  <si>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</si>
  <si>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</si>
  <si>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</si>
  <si>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</si>
  <si>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</si>
  <si>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</si>
  <si>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</si>
  <si>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</si>
  <si>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</si>
  <si>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</si>
  <si>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</si>
  <si>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</si>
  <si>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</si>
  <si>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</si>
  <si>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</si>
  <si>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</si>
  <si>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</si>
  <si>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</si>
  <si>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</si>
  <si>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</si>
  <si>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</si>
  <si>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</si>
  <si>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</si>
  <si>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</si>
  <si>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</si>
  <si>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</si>
  <si>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</si>
  <si>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</si>
  <si>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</si>
  <si>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</si>
  <si>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</si>
  <si>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</si>
  <si>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</si>
  <si>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</si>
  <si>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</si>
  <si>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</si>
  <si>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</si>
  <si>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</si>
  <si>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</si>
  <si>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</si>
  <si>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</si>
  <si>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</si>
  <si>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</si>
  <si>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</si>
  <si>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</si>
  <si>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</si>
  <si>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</si>
  <si>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</si>
  <si>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</si>
  <si>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</si>
  <si>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</si>
  <si>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</si>
  <si>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</si>
  <si>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</si>
  <si>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</si>
  <si>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</si>
  <si>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</si>
  <si>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</si>
  <si>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</si>
  <si>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</si>
  <si>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</si>
  <si>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</si>
  <si>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</si>
  <si>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</si>
  <si>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</si>
  <si>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</si>
  <si>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</si>
  <si>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</si>
  <si>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</si>
  <si>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</si>
  <si>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</si>
  <si>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</si>
  <si>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</si>
  <si>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</si>
  <si>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</si>
  <si>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</si>
  <si>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</si>
  <si>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</si>
  <si>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</si>
  <si>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</si>
  <si>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</si>
  <si>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</si>
  <si>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</si>
  <si>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</si>
  <si>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</si>
  <si>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</si>
  <si>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</si>
  <si>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</si>
  <si>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</si>
  <si>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</si>
  <si>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</si>
  <si>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</si>
  <si>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</si>
  <si>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</si>
  <si>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</si>
  <si>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</si>
  <si>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</si>
  <si>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</si>
  <si>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</si>
  <si>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</si>
  <si>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</si>
  <si>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</si>
  <si>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</si>
  <si>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</si>
  <si>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</si>
  <si>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</si>
  <si>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</si>
  <si>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</si>
  <si>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</si>
  <si>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</si>
  <si>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</si>
  <si>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</si>
  <si>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</si>
  <si>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</si>
  <si>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</si>
  <si>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</si>
  <si>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</si>
  <si>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</si>
  <si>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</si>
  <si>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</si>
  <si>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</si>
  <si>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</si>
  <si>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</si>
  <si>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</si>
  <si>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</si>
  <si>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</si>
  <si>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</si>
  <si>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</si>
  <si>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</si>
  <si>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</si>
  <si>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</si>
  <si>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</si>
  <si>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</si>
  <si>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</si>
  <si>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</si>
  <si>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</si>
  <si>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</si>
  <si>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</si>
  <si>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</si>
  <si>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</si>
  <si>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</si>
  <si>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</si>
  <si>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</si>
  <si>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</si>
  <si>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</si>
  <si>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</si>
  <si>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</si>
  <si>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</si>
  <si>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</si>
  <si>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</si>
  <si>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</si>
  <si>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</si>
  <si>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</si>
  <si>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</si>
  <si>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</si>
  <si>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</si>
  <si>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</si>
  <si>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</si>
  <si>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</si>
  <si>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</si>
  <si>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</si>
  <si>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</si>
  <si>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</si>
  <si>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</si>
  <si>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</si>
  <si>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</si>
  <si>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</si>
  <si>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</si>
  <si>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</si>
  <si>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</si>
  <si>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</si>
  <si>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</si>
  <si>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</si>
  <si>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</si>
  <si>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</si>
  <si>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</si>
  <si>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</si>
  <si>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</si>
  <si>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</si>
  <si>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</si>
  <si>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</si>
  <si>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</si>
  <si>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</si>
  <si>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</si>
  <si>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</si>
  <si>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</si>
  <si>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</si>
  <si>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</si>
  <si>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</si>
  <si>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</si>
  <si>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</si>
  <si>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</si>
  <si>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</si>
  <si>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</si>
  <si>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</si>
  <si>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</si>
  <si>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</si>
  <si>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</si>
  <si>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</si>
  <si>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</si>
  <si>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</si>
  <si>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</si>
  <si>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</si>
  <si>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</si>
  <si>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</si>
  <si>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</si>
  <si>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</si>
  <si>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</si>
  <si>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</si>
  <si>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</si>
  <si>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</si>
  <si>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</si>
  <si>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</si>
  <si>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</si>
  <si>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</si>
  <si>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</si>
  <si>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</si>
  <si>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</si>
  <si>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</si>
  <si>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</si>
  <si>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</si>
  <si>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</si>
  <si>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</si>
  <si>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</si>
  <si>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</si>
  <si>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</si>
  <si>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</si>
  <si>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</si>
  <si>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</si>
  <si>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</si>
  <si>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</si>
  <si>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</si>
  <si>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</si>
  <si>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</si>
  <si>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</si>
  <si>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</si>
  <si>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</si>
  <si>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</si>
  <si>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</si>
  <si>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</si>
  <si>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</si>
  <si>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</si>
  <si>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</si>
  <si>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</si>
  <si>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</si>
  <si>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</si>
  <si>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</si>
  <si>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</si>
  <si>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</si>
  <si>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</si>
  <si>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</si>
  <si>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</si>
  <si>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</si>
  <si>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</si>
  <si>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</si>
  <si>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</si>
  <si>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</si>
  <si>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</si>
  <si>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</si>
  <si>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</si>
  <si>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</si>
  <si>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</si>
  <si>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</si>
  <si>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</si>
  <si>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</si>
  <si>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</si>
  <si>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</si>
  <si>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</si>
  <si>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</si>
  <si>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</si>
  <si>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</si>
  <si>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</si>
  <si>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</si>
  <si>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</si>
  <si>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</si>
  <si>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</si>
  <si>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</si>
  <si>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</si>
  <si>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</si>
  <si>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</si>
  <si>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</si>
  <si>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</si>
  <si>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</si>
  <si>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</si>
  <si>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</si>
  <si>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</si>
  <si>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</si>
  <si>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</si>
  <si>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</si>
  <si>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</si>
  <si>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</si>
  <si>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</si>
  <si>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</si>
  <si>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</si>
  <si>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</si>
  <si>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</si>
  <si>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</si>
  <si>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</si>
  <si>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</si>
  <si>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</si>
  <si>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</si>
  <si>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</si>
  <si>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</si>
  <si>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</si>
  <si>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</si>
  <si>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</si>
  <si>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</si>
  <si>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</si>
  <si>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</si>
  <si>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</si>
  <si>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</si>
  <si>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</si>
  <si>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</si>
  <si>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</si>
  <si>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</si>
  <si>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</si>
  <si>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</si>
  <si>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</si>
  <si>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</si>
  <si>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</si>
  <si>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</si>
  <si>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</si>
  <si>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</si>
  <si>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</si>
  <si>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</si>
  <si>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</si>
  <si>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</si>
  <si>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</si>
  <si>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</si>
  <si>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</si>
  <si>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</si>
  <si>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</si>
  <si>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</si>
  <si>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</si>
  <si>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</si>
  <si>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</si>
  <si>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</si>
  <si>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</si>
  <si>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</si>
  <si>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</si>
  <si>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</si>
  <si>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</si>
  <si>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</si>
  <si>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</si>
  <si>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</si>
  <si>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</si>
  <si>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</si>
  <si>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</si>
  <si>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</si>
  <si>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</si>
  <si>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</si>
  <si>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</si>
  <si>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</si>
  <si>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</si>
  <si>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</si>
  <si>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</si>
  <si>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</si>
  <si>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</si>
  <si>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</si>
  <si>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</si>
  <si>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</si>
  <si>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</si>
  <si>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</si>
  <si>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</si>
  <si>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</si>
  <si>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</si>
  <si>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</si>
  <si>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</si>
  <si>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</si>
  <si>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</si>
  <si>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</si>
  <si>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</si>
  <si>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</si>
  <si>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</si>
  <si>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</si>
  <si>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</si>
  <si>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</si>
  <si>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</si>
  <si>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</si>
  <si>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</si>
  <si>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</si>
  <si>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</si>
  <si>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</si>
  <si>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</si>
  <si>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</si>
  <si>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</si>
  <si>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</si>
  <si>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</si>
  <si>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</si>
  <si>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</si>
  <si>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</si>
  <si>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</si>
  <si>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</si>
  <si>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</si>
  <si>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</si>
  <si>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</si>
  <si>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</si>
  <si>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</si>
  <si>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</si>
  <si>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</si>
  <si>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</si>
  <si>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</si>
  <si>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</si>
  <si>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</si>
  <si>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</si>
  <si>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</si>
  <si>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</si>
  <si>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</si>
  <si>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</si>
  <si>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</si>
  <si>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</si>
  <si>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</si>
  <si>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</si>
  <si>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</si>
  <si>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</si>
  <si>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</si>
  <si>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</si>
  <si>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</si>
  <si>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</si>
  <si>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</si>
  <si>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</si>
  <si>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</si>
  <si>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</si>
  <si>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</si>
  <si>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</si>
  <si>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</si>
  <si>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</si>
  <si>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</si>
  <si>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</si>
  <si>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</si>
  <si>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</si>
  <si>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</si>
  <si>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</si>
  <si>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</si>
  <si>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</si>
  <si>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</si>
  <si>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</si>
  <si>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</si>
  <si>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</si>
  <si>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</si>
  <si>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</si>
  <si>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</si>
  <si>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</si>
  <si>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</si>
  <si>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</si>
  <si>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</si>
  <si>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</si>
  <si>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</si>
  <si>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</si>
  <si>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</si>
  <si>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</si>
  <si>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</si>
  <si>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</si>
  <si>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</si>
  <si>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</si>
  <si>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</si>
  <si>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</si>
  <si>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</si>
  <si>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</si>
  <si>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</si>
  <si>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</si>
  <si>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</si>
  <si>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</si>
  <si>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</si>
  <si>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</si>
  <si>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</si>
  <si>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</si>
  <si>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</si>
  <si>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</si>
  <si>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</si>
  <si>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</si>
  <si>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</si>
  <si>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</si>
  <si>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</si>
  <si>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</si>
  <si>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</si>
  <si>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</si>
  <si>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</si>
  <si>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</si>
  <si>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</si>
  <si>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</si>
  <si>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</si>
  <si>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</si>
  <si>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</si>
  <si>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</si>
  <si>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</si>
  <si>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</si>
  <si>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</si>
  <si>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</si>
  <si>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</si>
  <si>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</si>
  <si>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</si>
  <si>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</si>
  <si>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</si>
  <si>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</si>
  <si>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</si>
  <si>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</si>
  <si>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</si>
  <si>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</si>
  <si>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</si>
  <si>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</si>
  <si>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</si>
  <si>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</si>
  <si>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</si>
  <si>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</si>
  <si>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</si>
  <si>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</si>
  <si>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</si>
  <si>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</si>
  <si>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</si>
  <si>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</si>
  <si>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</si>
  <si>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</si>
  <si>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</si>
  <si>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</si>
  <si>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</si>
  <si>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</si>
  <si>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</si>
  <si>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</si>
  <si>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</si>
  <si>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</si>
  <si>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</si>
  <si>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</si>
  <si>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</si>
  <si>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</si>
  <si>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</si>
  <si>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</si>
  <si>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</si>
  <si>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</si>
  <si>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</si>
  <si>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</si>
  <si>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</si>
  <si>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</si>
  <si>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</si>
  <si>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</si>
  <si>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</si>
  <si>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</si>
  <si>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</si>
  <si>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</si>
  <si>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</si>
  <si>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</si>
  <si>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</si>
  <si>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</si>
  <si>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</si>
  <si>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</si>
  <si>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</si>
  <si>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</si>
  <si>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</si>
  <si>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</si>
  <si>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</si>
  <si>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</si>
  <si>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</si>
  <si>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</si>
  <si>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</si>
  <si>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</si>
  <si>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</si>
  <si>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</si>
  <si>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</si>
  <si>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</si>
  <si>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</si>
  <si>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</si>
  <si>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</si>
  <si>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</si>
  <si>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</si>
  <si>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</si>
  <si>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</si>
  <si>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</si>
  <si>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</si>
  <si>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</si>
  <si>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</si>
  <si>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</si>
  <si>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</si>
  <si>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</si>
  <si>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</si>
  <si>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</si>
  <si>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</si>
  <si>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</si>
  <si>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</si>
  <si>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</si>
  <si>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</si>
  <si>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</si>
  <si>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</si>
  <si>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</si>
  <si>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</si>
  <si>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</si>
  <si>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</si>
  <si>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</si>
  <si>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</si>
  <si>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</si>
  <si>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</si>
  <si>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</si>
  <si>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</si>
  <si>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</si>
  <si>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</si>
  <si>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</si>
  <si>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</si>
  <si>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</si>
  <si>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</si>
  <si>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</si>
  <si>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</si>
  <si>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</si>
  <si>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</si>
  <si>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</si>
  <si>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</si>
  <si>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</si>
  <si>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</si>
  <si>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</si>
  <si>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</si>
  <si>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</si>
  <si>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</si>
  <si>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</si>
  <si>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</si>
  <si>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</si>
  <si>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</si>
  <si>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</si>
  <si>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</si>
  <si>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</si>
  <si>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</si>
  <si>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</si>
  <si>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</si>
  <si>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</si>
  <si>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</si>
  <si>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</si>
  <si>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</si>
  <si>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</si>
  <si>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</si>
  <si>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</si>
  <si>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</si>
  <si>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</si>
  <si>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</si>
  <si>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</si>
  <si>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</si>
  <si>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</si>
  <si>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</si>
  <si>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</si>
  <si>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</si>
  <si>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</si>
  <si>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</si>
  <si>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</si>
  <si>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</si>
  <si>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</si>
  <si>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</si>
  <si>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</si>
  <si>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</si>
  <si>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</si>
  <si>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</si>
  <si>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</si>
  <si>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</si>
  <si>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</si>
  <si>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</si>
  <si>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</si>
  <si>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</si>
  <si>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</si>
  <si>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</si>
  <si>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</si>
  <si>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</si>
  <si>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</si>
  <si>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</si>
  <si>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</si>
  <si>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</si>
  <si>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</si>
  <si>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</si>
  <si>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</si>
  <si>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</si>
  <si>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</si>
  <si>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</si>
  <si>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</si>
  <si>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</si>
  <si>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</si>
  <si>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</si>
  <si>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</si>
  <si>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</si>
  <si>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</si>
  <si>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</si>
  <si>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</si>
  <si>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</si>
  <si>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</si>
  <si>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</si>
  <si>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</si>
  <si>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</si>
  <si>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</si>
  <si>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</si>
  <si>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</si>
  <si>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</si>
  <si>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</si>
  <si>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</si>
  <si>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</si>
  <si>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</si>
  <si>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</si>
  <si>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</si>
  <si>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</si>
  <si>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</si>
  <si>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</si>
  <si>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</si>
  <si>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</si>
  <si>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</si>
  <si>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</si>
  <si>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</si>
  <si>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</si>
  <si>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</si>
  <si>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</si>
  <si>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</si>
  <si>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</si>
  <si>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</si>
  <si>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</si>
  <si>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</si>
  <si>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</si>
  <si>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</si>
  <si>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</si>
  <si>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</si>
  <si>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</si>
  <si>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</si>
  <si>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</si>
  <si>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</si>
  <si>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</si>
  <si>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</si>
  <si>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</si>
  <si>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</si>
  <si>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</si>
  <si>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</si>
  <si>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</si>
  <si>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</si>
  <si>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</si>
  <si>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</si>
  <si>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</si>
  <si>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</si>
  <si>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</si>
  <si>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</si>
  <si>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</si>
  <si>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</si>
  <si>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</si>
  <si>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</si>
  <si>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</si>
  <si>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</si>
  <si>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</si>
  <si>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</si>
  <si>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</si>
  <si>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</si>
  <si>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</si>
  <si>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</si>
  <si>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</si>
  <si>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</si>
  <si>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</si>
  <si>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</si>
  <si>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</si>
  <si>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</si>
  <si>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</si>
  <si>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</si>
  <si>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</si>
  <si>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</si>
  <si>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</si>
  <si>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</si>
  <si>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</si>
  <si>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</si>
  <si>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</si>
  <si>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</si>
  <si>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</si>
  <si>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</si>
  <si>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</si>
  <si>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</si>
  <si>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</si>
  <si>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</si>
  <si>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</si>
  <si>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</si>
  <si>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</si>
  <si>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</si>
  <si>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</si>
  <si>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</si>
  <si>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</si>
  <si>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</si>
  <si>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</si>
  <si>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</si>
  <si>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</si>
  <si>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</si>
  <si>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</si>
  <si>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</si>
  <si>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</si>
  <si>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</si>
  <si>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</si>
  <si>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</si>
  <si>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</si>
  <si>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</si>
  <si>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</si>
  <si>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</si>
  <si>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</si>
  <si>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</si>
  <si>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</si>
  <si>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</si>
  <si>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</si>
  <si>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</si>
  <si>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</si>
  <si>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</si>
  <si>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</si>
  <si>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</si>
  <si>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</si>
  <si>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</si>
  <si>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</si>
  <si>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</si>
  <si>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</si>
  <si>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</si>
  <si>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</si>
  <si>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</si>
  <si>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</si>
  <si>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</si>
  <si>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</si>
  <si>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</si>
  <si>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</si>
  <si>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</si>
  <si>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</si>
  <si>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</si>
  <si>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</si>
  <si>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</si>
  <si>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</si>
  <si>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</si>
  <si>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</si>
  <si>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</si>
  <si>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</si>
  <si>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</si>
  <si>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</si>
  <si>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</si>
  <si>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</si>
  <si>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</si>
  <si>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</si>
  <si>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</si>
  <si>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</si>
  <si>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</si>
  <si>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</si>
  <si>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</si>
  <si>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</si>
  <si>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</si>
  <si>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</si>
  <si>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</si>
  <si>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</si>
  <si>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</si>
  <si>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</si>
  <si>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</si>
  <si>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</si>
  <si>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</si>
  <si>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</si>
  <si>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</si>
  <si>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</si>
  <si>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</si>
  <si>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</si>
  <si>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</si>
  <si>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</si>
  <si>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</si>
  <si>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</si>
  <si>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</si>
  <si>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</si>
  <si>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</si>
  <si>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</si>
  <si>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</si>
  <si>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</si>
  <si>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</si>
  <si>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</si>
  <si>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</si>
  <si>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</si>
  <si>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</si>
  <si>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</si>
  <si>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</si>
  <si>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</si>
  <si>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</si>
  <si>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</si>
  <si>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</si>
  <si>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</si>
  <si>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</si>
  <si>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</si>
  <si>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</si>
  <si>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</si>
  <si>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</si>
  <si>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</si>
  <si>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</si>
  <si>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</si>
  <si>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</si>
  <si>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</si>
  <si>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</si>
  <si>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</si>
  <si>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</si>
  <si>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</si>
  <si>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</si>
  <si>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</si>
  <si>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</si>
  <si>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</si>
  <si>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</si>
  <si>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</si>
  <si>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</si>
  <si>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</si>
  <si>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</si>
  <si>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</si>
  <si>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</si>
  <si>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</si>
  <si>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</si>
  <si>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</si>
  <si>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</si>
  <si>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</si>
  <si>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</si>
  <si>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</si>
  <si>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</si>
  <si>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</si>
  <si>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</si>
  <si>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</si>
  <si>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</si>
  <si>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</si>
  <si>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</si>
  <si>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</si>
  <si>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</si>
  <si>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</si>
  <si>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</si>
  <si>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</si>
  <si>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</si>
  <si>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</si>
  <si>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</si>
  <si>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</si>
  <si>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</si>
  <si>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</si>
  <si>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</si>
  <si>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</si>
  <si>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</si>
  <si>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</si>
  <si>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</si>
  <si>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</si>
  <si>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</si>
  <si>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</si>
  <si>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</si>
  <si>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</si>
  <si>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</si>
  <si>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</si>
  <si>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</si>
  <si>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</si>
  <si>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</si>
  <si>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</si>
  <si>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</si>
  <si>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</si>
  <si>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</si>
  <si>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</si>
  <si>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</si>
  <si>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</si>
  <si>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</si>
  <si>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</si>
  <si>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</si>
  <si>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</si>
  <si>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</si>
  <si>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</si>
  <si>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</si>
  <si>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</si>
  <si>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</si>
  <si>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</si>
  <si>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</si>
  <si>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</si>
  <si>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</si>
  <si>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</si>
  <si>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</si>
  <si>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</si>
  <si>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</si>
  <si>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</si>
  <si>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</si>
  <si>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</si>
  <si>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</si>
  <si>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</si>
  <si>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</si>
  <si>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</si>
  <si>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</si>
  <si>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</si>
  <si>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</si>
  <si>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</si>
  <si>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</si>
  <si>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</si>
  <si>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</si>
  <si>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</si>
  <si>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</si>
  <si>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</si>
  <si>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</si>
  <si>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</si>
  <si>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</si>
  <si>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</si>
  <si>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</si>
  <si>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</si>
  <si>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</si>
  <si>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</si>
  <si>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</si>
  <si>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</si>
  <si>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</si>
  <si>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</si>
  <si>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</si>
  <si>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</si>
  <si>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</si>
  <si>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</si>
  <si>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</si>
  <si>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</si>
  <si>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</si>
  <si>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</si>
  <si>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</si>
  <si>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</si>
  <si>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</si>
  <si>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</si>
  <si>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</si>
  <si>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</si>
  <si>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</si>
  <si>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</si>
  <si>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</si>
  <si>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</si>
  <si>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</si>
  <si>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</si>
  <si>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</si>
  <si>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</si>
  <si>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</si>
  <si>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</si>
  <si>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</si>
  <si>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</si>
  <si>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</si>
  <si>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</si>
  <si>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</si>
  <si>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</si>
  <si>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</si>
  <si>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</si>
  <si>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</si>
  <si>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</si>
  <si>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</si>
  <si>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</si>
  <si>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</si>
  <si>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</si>
  <si>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</si>
  <si>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</si>
  <si>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</si>
  <si>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</si>
  <si>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</si>
  <si>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</si>
  <si>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</si>
  <si>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</si>
  <si>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</si>
  <si>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</si>
  <si>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</si>
  <si>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</si>
  <si>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</si>
  <si>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</si>
  <si>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</si>
  <si>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</si>
  <si>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</si>
  <si>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</si>
  <si>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</si>
  <si>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</si>
  <si>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</si>
  <si>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</si>
  <si>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</si>
  <si>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</si>
  <si>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</si>
  <si>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</si>
  <si>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</si>
  <si>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</si>
  <si>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</si>
  <si>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</si>
  <si>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</si>
  <si>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</si>
  <si>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</si>
  <si>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</si>
  <si>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</si>
  <si>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</si>
  <si>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</si>
  <si>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</si>
  <si>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</si>
  <si>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</si>
  <si>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</si>
  <si>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</si>
  <si>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</si>
  <si>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</si>
  <si>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</si>
  <si>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</si>
  <si>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</si>
  <si>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</si>
  <si>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</si>
  <si>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</si>
  <si>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</si>
  <si>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</si>
  <si>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</si>
  <si>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</si>
  <si>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</si>
  <si>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</si>
  <si>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</si>
  <si>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</si>
  <si>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</si>
  <si>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</si>
  <si>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</si>
  <si>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</si>
  <si>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</si>
  <si>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</si>
  <si>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</si>
  <si>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</si>
  <si>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</si>
  <si>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</si>
  <si>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</si>
  <si>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</si>
  <si>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</si>
  <si>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</si>
  <si>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</si>
  <si>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</si>
  <si>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</si>
  <si>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</si>
  <si>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</si>
  <si>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</si>
  <si>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</si>
  <si>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</si>
  <si>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</si>
  <si>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</si>
  <si>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</si>
  <si>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</si>
  <si>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</si>
  <si>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</si>
  <si>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</si>
  <si>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</si>
  <si>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</si>
  <si>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</si>
  <si>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</si>
  <si>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</si>
  <si>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</si>
  <si>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</si>
  <si>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</si>
  <si>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</si>
  <si>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</si>
  <si>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</si>
  <si>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</si>
  <si>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</si>
  <si>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</si>
  <si>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</si>
  <si>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</si>
  <si>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</si>
  <si>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</si>
  <si>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</si>
  <si>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</si>
  <si>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</si>
  <si>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</si>
  <si>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</si>
  <si>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</si>
  <si>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</si>
  <si>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</si>
  <si>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</si>
  <si>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</si>
  <si>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</si>
  <si>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</si>
  <si>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</si>
  <si>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</si>
  <si>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</si>
  <si>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</si>
  <si>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</si>
  <si>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</si>
  <si>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</si>
  <si>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</si>
  <si>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</si>
  <si>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</si>
  <si>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</si>
  <si>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</si>
  <si>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</si>
  <si>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</si>
  <si>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</si>
  <si>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</si>
  <si>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</si>
  <si>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</si>
  <si>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</si>
  <si>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</si>
  <si>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</si>
  <si>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</si>
  <si>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</si>
  <si>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</si>
  <si>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</si>
  <si>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</si>
  <si>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</si>
  <si>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</si>
  <si>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</si>
  <si>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</si>
  <si>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</si>
  <si>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</si>
  <si>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</si>
  <si>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</si>
  <si>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</si>
  <si>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</si>
  <si>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</si>
  <si>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</si>
  <si>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</si>
  <si>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</si>
  <si>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</si>
  <si>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</si>
  <si>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</si>
  <si>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</si>
  <si>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</si>
  <si>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</si>
  <si>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</si>
  <si>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</si>
  <si>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</si>
  <si>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</si>
  <si>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</si>
  <si>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</si>
  <si>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</si>
  <si>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</si>
  <si>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</si>
  <si>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</si>
  <si>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</si>
  <si>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</si>
  <si>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</si>
  <si>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</si>
  <si>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</si>
  <si>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</si>
  <si>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</si>
  <si>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</si>
  <si>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</si>
  <si>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</si>
  <si>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</si>
  <si>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</si>
  <si>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</si>
  <si>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</si>
  <si>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</si>
  <si>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</si>
  <si>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</si>
  <si>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</si>
  <si>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</si>
  <si>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</si>
  <si>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</si>
  <si>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</si>
  <si>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</si>
  <si>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</si>
  <si>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</si>
  <si>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</si>
  <si>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</si>
  <si>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</si>
  <si>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</si>
  <si>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</si>
  <si>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</si>
  <si>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</si>
  <si>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</si>
  <si>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</si>
  <si>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</si>
  <si>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</si>
  <si>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</si>
  <si>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</si>
  <si>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</si>
  <si>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</si>
  <si>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</si>
  <si>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</si>
  <si>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</si>
  <si>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</si>
  <si>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</si>
  <si>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</si>
  <si>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</si>
  <si>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</si>
  <si>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</si>
  <si>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</si>
  <si>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</si>
  <si>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</si>
  <si>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</si>
  <si>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</si>
  <si>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</si>
  <si>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</si>
  <si>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</si>
  <si>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</si>
  <si>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</si>
  <si>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</si>
  <si>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</si>
  <si>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</si>
  <si>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</si>
  <si>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</si>
  <si>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</si>
  <si>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</si>
  <si>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</si>
  <si>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</si>
  <si>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</si>
  <si>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</si>
  <si>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</si>
  <si>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</si>
  <si>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</si>
  <si>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</si>
  <si>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</si>
  <si>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</si>
  <si>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</si>
  <si>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</si>
  <si>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</si>
  <si>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</si>
  <si>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</si>
  <si>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</si>
  <si>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</si>
  <si>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</si>
  <si>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</si>
  <si>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</si>
  <si>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</si>
  <si>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</si>
  <si>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</si>
  <si>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</si>
  <si>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</si>
  <si>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</si>
  <si>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</si>
  <si>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</si>
  <si>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</si>
  <si>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</si>
  <si>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</si>
  <si>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</si>
  <si>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</si>
  <si>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</si>
  <si>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</si>
  <si>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</si>
  <si>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</si>
  <si>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</si>
  <si>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</si>
  <si>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</si>
  <si>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</si>
  <si>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</si>
  <si>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</si>
  <si>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</si>
  <si>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</si>
  <si>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</si>
  <si>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</si>
  <si>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</si>
  <si>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</si>
  <si>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</si>
  <si>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</si>
  <si>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</si>
  <si>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</si>
  <si>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</si>
  <si>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</si>
  <si>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</si>
  <si>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</si>
  <si>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</si>
  <si>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</si>
  <si>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</si>
  <si>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</si>
  <si>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</si>
  <si>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</si>
  <si>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</si>
  <si>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</si>
  <si>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</si>
  <si>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</si>
  <si>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</si>
  <si>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</si>
  <si>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</si>
  <si>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</si>
  <si>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</si>
  <si>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</si>
  <si>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</si>
  <si>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</si>
  <si>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</si>
  <si>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</si>
  <si>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</si>
  <si>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</si>
  <si>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</si>
  <si>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</si>
  <si>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</si>
  <si>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</si>
  <si>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</si>
  <si>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</si>
  <si>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</si>
  <si>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</si>
  <si>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</si>
  <si>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</si>
  <si>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</si>
  <si>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</si>
  <si>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</si>
  <si>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</si>
  <si>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</si>
  <si>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</si>
  <si>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</si>
  <si>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</si>
  <si>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</si>
  <si>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</si>
  <si>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</si>
  <si>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</si>
  <si>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</si>
  <si>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</si>
  <si>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</si>
  <si>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</si>
  <si>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</si>
  <si>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</si>
  <si>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</si>
  <si>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</si>
  <si>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</si>
  <si>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</si>
  <si>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</si>
  <si>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</si>
  <si>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</si>
  <si>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</si>
  <si>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</si>
  <si>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</si>
  <si>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</si>
  <si>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</si>
  <si>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</si>
  <si>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</si>
  <si>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</si>
  <si>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</si>
  <si>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</si>
  <si>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</si>
  <si>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</si>
  <si>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</si>
  <si>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</si>
  <si>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</si>
  <si>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</si>
  <si>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</si>
  <si>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</si>
  <si>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</si>
  <si>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</si>
  <si>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</si>
  <si>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</si>
  <si>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</si>
  <si>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</si>
  <si>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</si>
  <si>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</si>
  <si>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</si>
  <si>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</si>
  <si>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</si>
  <si>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</si>
  <si>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</si>
  <si>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</si>
  <si>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</si>
  <si>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</si>
  <si>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</si>
  <si>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</si>
  <si>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</si>
  <si>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</si>
  <si>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</si>
  <si>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</si>
  <si>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</si>
  <si>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</si>
  <si>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</si>
  <si>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</si>
  <si>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</si>
  <si>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</si>
  <si>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</si>
  <si>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</si>
  <si>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</si>
  <si>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</si>
  <si>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</si>
  <si>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</si>
  <si>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</si>
  <si>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</si>
  <si>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</si>
  <si>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</si>
  <si>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</si>
  <si>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</si>
  <si>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</si>
  <si>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</si>
  <si>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</si>
  <si>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</si>
  <si>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</si>
  <si>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</si>
  <si>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</si>
  <si>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</si>
  <si>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</si>
  <si>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</si>
  <si>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</si>
  <si>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</si>
  <si>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</si>
  <si>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</si>
  <si>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</si>
  <si>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</si>
  <si>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</si>
  <si>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</si>
  <si>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</si>
  <si>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</si>
  <si>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</si>
  <si>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</si>
  <si>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</si>
  <si>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</si>
  <si>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</si>
  <si>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</si>
  <si>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</si>
  <si>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</si>
  <si>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</si>
  <si>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</si>
  <si>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</si>
  <si>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</si>
  <si>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</si>
  <si>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</si>
  <si>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</si>
  <si>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</si>
  <si>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</si>
  <si>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</si>
  <si>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</si>
  <si>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</si>
  <si>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</si>
  <si>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</si>
  <si>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</si>
  <si>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</si>
  <si>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</si>
  <si>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</si>
  <si>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</si>
  <si>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</si>
  <si>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</si>
  <si>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</si>
  <si>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</si>
  <si>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</si>
  <si>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</si>
  <si>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</si>
  <si>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</si>
  <si>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</si>
  <si>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</si>
  <si>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</si>
  <si>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</si>
  <si>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</si>
  <si>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</si>
  <si>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</si>
  <si>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</si>
  <si>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</si>
  <si>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</si>
  <si>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</si>
  <si>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</si>
  <si>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</si>
  <si>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</si>
  <si>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</si>
  <si>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</si>
  <si>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</si>
  <si>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</si>
  <si>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</si>
  <si>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</si>
  <si>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</si>
  <si>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</si>
  <si>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</si>
  <si>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</si>
  <si>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</si>
  <si>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</si>
  <si>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</si>
  <si>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</si>
  <si>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</si>
  <si>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</si>
  <si>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</si>
  <si>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</si>
  <si>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</si>
  <si>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</si>
  <si>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</si>
  <si>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</si>
  <si>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</si>
  <si>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</si>
  <si>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</si>
  <si>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</si>
  <si>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</si>
  <si>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</si>
  <si>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</si>
  <si>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</si>
  <si>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</si>
  <si>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</si>
  <si>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</si>
  <si>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</si>
  <si>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</si>
  <si>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</si>
  <si>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</si>
  <si>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</si>
  <si>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</si>
  <si>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</si>
  <si>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</si>
  <si>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</si>
  <si>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</si>
  <si>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</si>
  <si>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</si>
  <si>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</si>
  <si>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</si>
  <si>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</si>
  <si>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</si>
  <si>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</si>
  <si>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</si>
  <si>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</si>
  <si>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</si>
  <si>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</si>
  <si>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</si>
  <si>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</si>
  <si>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</si>
  <si>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</si>
  <si>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</si>
  <si>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</si>
  <si>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</si>
  <si>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</si>
  <si>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</si>
  <si>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</si>
  <si>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</si>
  <si>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</si>
  <si>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</si>
  <si>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</si>
  <si>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</si>
  <si>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</si>
  <si>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</si>
  <si>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</si>
  <si>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</si>
  <si>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</si>
  <si>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</si>
  <si>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</si>
  <si>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</si>
  <si>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</si>
  <si>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</si>
  <si>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</si>
  <si>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</si>
  <si>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</si>
  <si>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</si>
  <si>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</si>
  <si>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</si>
  <si>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</si>
  <si>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</si>
  <si>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</si>
  <si>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</si>
  <si>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</si>
  <si>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</si>
  <si>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</si>
  <si>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</si>
  <si>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</si>
  <si>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</si>
  <si>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</si>
  <si>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</si>
  <si>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</si>
  <si>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</si>
  <si>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</si>
  <si>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</si>
  <si>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</si>
  <si>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</si>
  <si>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</si>
  <si>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</si>
  <si>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</si>
  <si>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</si>
  <si>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</si>
  <si>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</si>
  <si>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</si>
  <si>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</si>
  <si>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</si>
  <si>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</si>
  <si>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</si>
  <si>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</si>
  <si>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</si>
  <si>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</si>
  <si>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</si>
  <si>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</si>
  <si>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</si>
  <si>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</si>
  <si>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</si>
  <si>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</si>
  <si>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</si>
  <si>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</si>
  <si>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</si>
  <si>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</si>
  <si>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</si>
  <si>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</si>
  <si>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</si>
  <si>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</si>
  <si>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</si>
  <si>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</si>
  <si>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</si>
  <si>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</si>
  <si>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</si>
  <si>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</si>
  <si>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</si>
  <si>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</si>
  <si>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</si>
  <si>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</si>
  <si>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</si>
  <si>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</si>
  <si>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</si>
  <si>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</si>
  <si>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</si>
  <si>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</si>
  <si>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</si>
  <si>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</si>
  <si>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</si>
  <si>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</si>
  <si>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</si>
  <si>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</si>
  <si>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</si>
  <si>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</si>
  <si>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</si>
  <si>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</si>
  <si>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</si>
  <si>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</si>
  <si>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</si>
  <si>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</si>
  <si>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</si>
  <si>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</si>
  <si>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</si>
  <si>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</si>
  <si>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</si>
  <si>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</si>
  <si>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</si>
  <si>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</si>
  <si>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</si>
  <si>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</si>
  <si>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</si>
  <si>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</si>
  <si>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</si>
  <si>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</si>
  <si>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</si>
  <si>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</si>
  <si>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</si>
  <si>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</si>
  <si>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</si>
  <si>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</si>
  <si>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</si>
  <si>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</si>
  <si>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</si>
  <si>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</si>
  <si>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</si>
  <si>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</si>
  <si>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</si>
  <si>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</si>
  <si>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</si>
  <si>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</si>
  <si>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</si>
  <si>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</si>
  <si>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</si>
  <si>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</si>
  <si>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</si>
  <si>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</si>
  <si>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</si>
  <si>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</si>
  <si>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</si>
  <si>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</si>
  <si>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</si>
  <si>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</si>
  <si>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</si>
  <si>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</si>
  <si>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</si>
  <si>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</si>
  <si>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</si>
  <si>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</si>
  <si>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</si>
  <si>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</si>
  <si>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</si>
  <si>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</si>
  <si>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</si>
  <si>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</si>
  <si>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</si>
  <si>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</si>
  <si>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</si>
  <si>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</si>
  <si>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</si>
  <si>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</si>
  <si>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</si>
  <si>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</si>
  <si>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</si>
  <si>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</si>
  <si>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</si>
  <si>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</si>
  <si>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</si>
  <si>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</si>
  <si>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</si>
  <si>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</si>
  <si>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</si>
  <si>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</si>
  <si>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</si>
  <si>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</si>
  <si>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</si>
  <si>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</si>
  <si>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</si>
  <si>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</si>
  <si>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</si>
  <si>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</si>
  <si>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</si>
  <si>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</si>
  <si>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</si>
  <si>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</si>
  <si>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</si>
  <si>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</si>
  <si>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</si>
  <si>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</si>
  <si>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</si>
  <si>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</si>
  <si>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</si>
  <si>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</si>
  <si>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</si>
  <si>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</si>
  <si>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</si>
  <si>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</si>
  <si>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</si>
  <si>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</si>
  <si>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</si>
  <si>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</si>
  <si>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</si>
  <si>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</si>
  <si>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</si>
  <si>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</si>
  <si>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</si>
  <si>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</si>
  <si>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</si>
  <si>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</si>
  <si>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</si>
  <si>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</si>
  <si>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</si>
  <si>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</si>
  <si>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</si>
  <si>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</si>
  <si>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</si>
  <si>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</si>
  <si>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</si>
  <si>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</si>
  <si>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</si>
  <si>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</si>
  <si>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</si>
  <si>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</si>
  <si>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</si>
  <si>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</si>
  <si>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</si>
  <si>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</si>
  <si>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</si>
  <si>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</si>
  <si>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</si>
  <si>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</si>
  <si>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</si>
  <si>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</si>
  <si>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</si>
  <si>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</si>
  <si>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</si>
  <si>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</si>
  <si>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</si>
  <si>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</si>
  <si>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</si>
  <si>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</si>
  <si>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</si>
  <si>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</si>
  <si>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</si>
  <si>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</si>
  <si>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</si>
  <si>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</si>
  <si>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</si>
  <si>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</si>
  <si>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</si>
  <si>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</si>
  <si>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</si>
  <si>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</si>
  <si>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</si>
  <si>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</si>
  <si>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</si>
  <si>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</si>
  <si>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</si>
  <si>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</si>
  <si>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</si>
  <si>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</si>
  <si>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</si>
  <si>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</si>
  <si>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</si>
  <si>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</si>
  <si>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</si>
  <si>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</si>
  <si>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</si>
  <si>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</si>
  <si>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</si>
  <si>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</si>
  <si>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</si>
  <si>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</si>
  <si>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</si>
  <si>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</si>
  <si>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</si>
  <si>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</si>
  <si>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</si>
  <si>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</si>
  <si>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</si>
  <si>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</si>
  <si>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</si>
  <si>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</si>
  <si>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</si>
  <si>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</si>
  <si>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</si>
  <si>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</si>
  <si>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</si>
  <si>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</si>
  <si>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</si>
  <si>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</si>
  <si>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</si>
  <si>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</si>
  <si>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</si>
  <si>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</si>
  <si>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</si>
  <si>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</si>
  <si>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</si>
  <si>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</si>
  <si>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</si>
  <si>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</si>
  <si>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</si>
  <si>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</si>
  <si>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</si>
  <si>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</si>
  <si>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</si>
  <si>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</si>
  <si>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</si>
  <si>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</si>
  <si>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</si>
  <si>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</si>
  <si>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</si>
  <si>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</si>
  <si>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</si>
  <si>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</si>
  <si>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</si>
  <si>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</si>
  <si>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</si>
  <si>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</si>
  <si>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</si>
  <si>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</si>
  <si>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</si>
  <si>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</si>
  <si>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</si>
  <si>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</si>
  <si>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</si>
  <si>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</si>
  <si>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</si>
  <si>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</si>
  <si>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</si>
  <si>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</si>
  <si>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</si>
  <si>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</si>
  <si>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</si>
  <si>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</si>
  <si>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</si>
  <si>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</si>
  <si>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</si>
  <si>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</si>
  <si>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</si>
  <si>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</si>
  <si>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</si>
  <si>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</si>
  <si>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</si>
  <si>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</si>
  <si>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</si>
  <si>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</si>
  <si>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</si>
  <si>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</si>
  <si>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</si>
  <si>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</si>
  <si>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</si>
  <si>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</si>
  <si>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</si>
  <si>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</si>
  <si>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</si>
  <si>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</si>
  <si>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</si>
  <si>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</si>
  <si>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</si>
  <si>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</si>
  <si>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</si>
  <si>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</si>
  <si>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</si>
  <si>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</si>
  <si>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</si>
  <si>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</si>
  <si>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</si>
  <si>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</si>
  <si>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</si>
  <si>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</si>
  <si>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</si>
  <si>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</si>
  <si>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</si>
  <si>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</si>
  <si>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</si>
  <si>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</si>
  <si>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</si>
  <si>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</si>
  <si>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</si>
  <si>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</si>
  <si>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</si>
  <si>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</si>
  <si>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</si>
  <si>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</si>
  <si>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</si>
  <si>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</si>
  <si>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</si>
  <si>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</si>
  <si>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</si>
  <si>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</si>
  <si>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</si>
  <si>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</si>
  <si>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</si>
  <si>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</si>
  <si>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</si>
  <si>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</si>
  <si>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</si>
  <si>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</si>
  <si>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</si>
  <si>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</si>
  <si>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</si>
  <si>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</si>
  <si>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</si>
  <si>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</si>
  <si>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</si>
  <si>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</si>
  <si>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</si>
  <si>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</si>
  <si>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</si>
  <si>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</si>
  <si>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</si>
  <si>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</si>
  <si>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</si>
  <si>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</si>
  <si>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</si>
  <si>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</si>
  <si>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</si>
  <si>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</si>
  <si>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</si>
  <si>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</si>
  <si>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</si>
  <si>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</si>
  <si>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</si>
  <si>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</si>
  <si>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</si>
  <si>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</si>
  <si>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</si>
  <si>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</si>
  <si>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</si>
  <si>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</si>
  <si>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</si>
  <si>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</si>
  <si>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</si>
  <si>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</si>
  <si>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</si>
  <si>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</si>
  <si>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</si>
  <si>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</si>
  <si>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</si>
  <si>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</si>
  <si>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</si>
  <si>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</si>
  <si>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</si>
  <si>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</si>
  <si>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</si>
  <si>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</si>
  <si>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</si>
  <si>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</si>
  <si>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</si>
  <si>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</si>
  <si>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</si>
  <si>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</si>
  <si>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</si>
  <si>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</si>
  <si>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</si>
  <si>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</si>
  <si>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</si>
  <si>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</si>
  <si>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</si>
  <si>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</si>
  <si>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</si>
  <si>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</si>
  <si>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</si>
  <si>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</si>
  <si>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</si>
  <si>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</si>
  <si>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</si>
  <si>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</si>
  <si>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</si>
  <si>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</si>
  <si>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</si>
  <si>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</si>
  <si>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</si>
  <si>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</si>
  <si>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</si>
  <si>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</si>
  <si>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</si>
  <si>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</si>
  <si>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</si>
  <si>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</si>
  <si>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</si>
  <si>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</si>
  <si>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</si>
  <si>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</si>
  <si>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</si>
  <si>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</si>
  <si>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</si>
  <si>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</si>
  <si>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</si>
  <si>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</si>
  <si>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</si>
  <si>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</si>
  <si>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</si>
  <si>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</si>
  <si>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</si>
  <si>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</si>
  <si>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</si>
  <si>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</si>
  <si>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</si>
  <si>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</si>
  <si>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</si>
  <si>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</si>
  <si>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</si>
  <si>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</si>
  <si>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</si>
  <si>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</si>
  <si>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</si>
  <si>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</si>
  <si>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</si>
  <si>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</si>
  <si>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</si>
  <si>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</si>
  <si>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</si>
  <si>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</si>
  <si>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</si>
  <si>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</si>
  <si>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</si>
  <si>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</si>
  <si>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</si>
  <si>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</si>
  <si>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</si>
  <si>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</si>
  <si>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</si>
  <si>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</si>
  <si>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</si>
  <si>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</si>
  <si>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</si>
  <si>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</si>
  <si>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</si>
  <si>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</si>
  <si>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</si>
  <si>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</si>
  <si>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</si>
  <si>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</si>
  <si>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</si>
  <si>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</si>
  <si>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</si>
  <si>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</si>
  <si>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</si>
  <si>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</si>
  <si>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</si>
  <si>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</si>
  <si>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</si>
  <si>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</si>
  <si>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</si>
  <si>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</si>
  <si>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</si>
  <si>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</si>
  <si>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</si>
  <si>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</si>
  <si>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</si>
  <si>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</si>
  <si>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</si>
  <si>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</si>
  <si>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</si>
  <si>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</si>
  <si>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</si>
  <si>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</si>
  <si>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</si>
  <si>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</si>
  <si>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</si>
  <si>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</si>
  <si>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</si>
  <si>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</si>
  <si>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</si>
  <si>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</si>
  <si>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</si>
  <si>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</si>
  <si>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</si>
  <si>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</si>
  <si>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</si>
  <si>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</si>
  <si>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</si>
  <si>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</si>
  <si>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</si>
  <si>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</si>
  <si>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</si>
  <si>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</si>
  <si>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</si>
  <si>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</si>
  <si>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</si>
  <si>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</si>
  <si>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</si>
  <si>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</si>
  <si>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</si>
  <si>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</si>
  <si>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</si>
  <si>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</si>
  <si>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</si>
  <si>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</si>
  <si>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</si>
  <si>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</si>
  <si>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</si>
  <si>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</si>
  <si>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</si>
  <si>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</si>
  <si>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</si>
  <si>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</si>
  <si>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</si>
  <si>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</si>
  <si>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</si>
  <si>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</si>
  <si>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</si>
  <si>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</si>
  <si>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</si>
  <si>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</si>
  <si>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</si>
  <si>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</si>
  <si>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</si>
  <si>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</si>
  <si>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</si>
  <si>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</si>
  <si>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</si>
  <si>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</si>
  <si>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</si>
  <si>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</si>
  <si>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</si>
  <si>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</si>
  <si>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</si>
  <si>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</si>
  <si>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</si>
  <si>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</si>
  <si>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</si>
  <si>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</si>
  <si>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</si>
  <si>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</si>
  <si>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</si>
  <si>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</si>
  <si>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</si>
  <si>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</si>
  <si>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</si>
  <si>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</si>
  <si>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</si>
  <si>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</si>
  <si>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</si>
  <si>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</si>
  <si>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</si>
  <si>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</si>
  <si>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</si>
  <si>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</si>
  <si>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</si>
  <si>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</si>
  <si>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</si>
  <si>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</si>
  <si>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</si>
  <si>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</si>
  <si>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</si>
  <si>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</si>
  <si>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</si>
  <si>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</si>
  <si>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</si>
  <si>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</si>
  <si>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</si>
  <si>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</si>
  <si>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</si>
  <si>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</si>
  <si>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</si>
  <si>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</si>
  <si>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</si>
  <si>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</si>
  <si>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</si>
  <si>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</si>
  <si>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</si>
  <si>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</si>
  <si>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</si>
  <si>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</si>
  <si>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</si>
  <si>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</si>
  <si>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</si>
  <si>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</si>
  <si>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</si>
  <si>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</si>
  <si>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</si>
  <si>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</si>
  <si>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</si>
  <si>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</si>
  <si>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</si>
  <si>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</si>
  <si>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</si>
  <si>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</si>
  <si>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</si>
  <si>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</si>
  <si>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</si>
  <si>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</si>
  <si>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</si>
  <si>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</si>
  <si>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</si>
  <si>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</si>
  <si>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</si>
  <si>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</si>
  <si>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</si>
  <si>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</si>
  <si>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</si>
  <si>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</si>
  <si>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</si>
  <si>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</si>
  <si>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</si>
  <si>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</si>
  <si>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</si>
  <si>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</si>
  <si>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</si>
  <si>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</si>
  <si>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</si>
  <si>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</si>
  <si>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</si>
  <si>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</si>
  <si>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</si>
  <si>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</si>
  <si>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</si>
  <si>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</si>
  <si>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</si>
  <si>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</si>
  <si>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</si>
  <si>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</si>
  <si>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</si>
  <si>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</si>
  <si>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</si>
  <si>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</si>
  <si>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</si>
  <si>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</si>
  <si>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</si>
  <si>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</si>
  <si>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</si>
  <si>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</si>
  <si>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</si>
  <si>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</si>
  <si>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</si>
  <si>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</si>
  <si>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</si>
  <si>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</si>
  <si>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</si>
  <si>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</si>
  <si>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</si>
  <si>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</si>
  <si>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</si>
  <si>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</si>
  <si>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</si>
  <si>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</si>
  <si>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</si>
  <si>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</si>
  <si>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</si>
  <si>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</si>
  <si>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</si>
  <si>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</si>
  <si>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</si>
  <si>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</si>
  <si>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</si>
  <si>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</si>
  <si>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</si>
  <si>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</si>
  <si>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</si>
  <si>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</si>
  <si>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</si>
  <si>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</si>
  <si>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</si>
  <si>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</si>
  <si>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</si>
  <si>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</si>
  <si>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</si>
  <si>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</si>
  <si>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</si>
  <si>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</si>
  <si>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</si>
  <si>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</si>
  <si>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</si>
  <si>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</si>
  <si>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</si>
  <si>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</si>
  <si>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</si>
  <si>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</si>
  <si>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</si>
  <si>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</si>
  <si>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</si>
  <si>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</si>
  <si>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</si>
  <si>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</si>
  <si>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</si>
  <si>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</si>
  <si>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</si>
  <si>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</si>
  <si>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</si>
  <si>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</si>
  <si>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</si>
  <si>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</si>
  <si>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</si>
  <si>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</si>
  <si>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</si>
  <si>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</si>
  <si>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</si>
  <si>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</si>
  <si>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</si>
  <si>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</si>
  <si>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</si>
  <si>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</si>
  <si>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</si>
  <si>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</si>
  <si>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</si>
  <si>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</si>
  <si>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</si>
  <si>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</si>
  <si>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</si>
  <si>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</si>
  <si>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</si>
  <si>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</si>
  <si>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</si>
  <si>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</si>
  <si>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</si>
  <si>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</si>
  <si>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</si>
  <si>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</si>
  <si>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</si>
  <si>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</si>
  <si>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</si>
  <si>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</si>
  <si>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</si>
  <si>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</si>
  <si>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</si>
  <si>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</si>
  <si>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</si>
  <si>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</si>
  <si>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</si>
  <si>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</si>
  <si>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</si>
  <si>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</si>
  <si>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</si>
  <si>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</si>
  <si>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</si>
  <si>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</si>
  <si>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</si>
  <si>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</si>
  <si>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</si>
  <si>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</si>
  <si>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</si>
  <si>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</si>
  <si>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</si>
  <si>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</si>
  <si>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</si>
  <si>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</si>
  <si>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</si>
  <si>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</si>
  <si>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</si>
  <si>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</si>
  <si>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</si>
  <si>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</si>
  <si>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</si>
  <si>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</si>
  <si>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</si>
  <si>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</si>
  <si>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</si>
  <si>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</si>
  <si>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</si>
  <si>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</si>
  <si>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</si>
  <si>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</si>
  <si>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</si>
  <si>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</si>
  <si>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</si>
  <si>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</si>
  <si>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</si>
  <si>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</si>
  <si>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</si>
  <si>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</si>
  <si>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</si>
  <si>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</si>
  <si>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</si>
  <si>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</si>
  <si>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</si>
  <si>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</si>
  <si>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</si>
  <si>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</si>
  <si>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</si>
  <si>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</si>
  <si>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</si>
  <si>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</si>
  <si>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</si>
  <si>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</si>
  <si>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</si>
  <si>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</si>
  <si>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</si>
  <si>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</si>
  <si>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</si>
  <si>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</si>
  <si>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</si>
  <si>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</si>
  <si>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</si>
  <si>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</si>
  <si>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</si>
  <si>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</si>
  <si>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</si>
  <si>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</si>
  <si>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</si>
  <si>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</si>
  <si>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</si>
  <si>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</si>
  <si>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</si>
  <si>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</si>
  <si>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</si>
  <si>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</si>
  <si>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</si>
  <si>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</si>
  <si>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</si>
  <si>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</si>
  <si>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</si>
  <si>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</si>
  <si>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</si>
  <si>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</si>
  <si>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</si>
  <si>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</si>
  <si>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</si>
  <si>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</si>
  <si>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</si>
  <si>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</si>
  <si>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</si>
  <si>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</si>
  <si>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</si>
  <si>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</si>
  <si>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</si>
  <si>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</si>
  <si>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</si>
  <si>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</si>
  <si>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</si>
  <si>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</si>
  <si>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</si>
  <si>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</si>
  <si>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</si>
  <si>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</si>
  <si>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</si>
  <si>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</si>
  <si>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</si>
  <si>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</si>
  <si>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</si>
  <si>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</si>
  <si>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</si>
  <si>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</si>
  <si>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</si>
  <si>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</si>
  <si>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</si>
  <si>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</si>
  <si>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</si>
  <si>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</si>
  <si>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</si>
  <si>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</si>
  <si>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</si>
  <si>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</si>
  <si>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</si>
  <si>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</si>
  <si>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</si>
  <si>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</si>
  <si>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</si>
  <si>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</si>
  <si>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</si>
  <si>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</si>
  <si>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</si>
  <si>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</si>
  <si>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</si>
  <si>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</si>
  <si>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</si>
  <si>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</si>
  <si>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</si>
  <si>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</si>
  <si>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</si>
  <si>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</si>
  <si>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</si>
  <si>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</si>
  <si>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</si>
  <si>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</si>
  <si>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</si>
  <si>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</si>
  <si>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</si>
  <si>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</si>
  <si>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</si>
  <si>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</si>
  <si>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</si>
  <si>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</si>
  <si>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</si>
  <si>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</si>
  <si>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</si>
  <si>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</si>
  <si>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</si>
  <si>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</si>
  <si>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</si>
  <si>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</si>
  <si>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</si>
  <si>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</si>
  <si>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</si>
  <si>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</si>
  <si>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</si>
  <si>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</si>
  <si>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</si>
  <si>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</si>
  <si>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</si>
  <si>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</si>
  <si>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</si>
  <si>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</si>
  <si>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</si>
  <si>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</si>
  <si>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</si>
  <si>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</si>
  <si>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</si>
  <si>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</si>
  <si>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</si>
  <si>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</si>
  <si>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</si>
  <si>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</si>
  <si>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</si>
  <si>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</si>
  <si>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</si>
  <si>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</si>
  <si>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</si>
  <si>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</si>
  <si>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</si>
  <si>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</si>
  <si>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</si>
  <si>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</si>
  <si>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</si>
  <si>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</si>
  <si>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</si>
  <si>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</si>
  <si>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</si>
  <si>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</si>
  <si>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</si>
  <si>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</si>
  <si>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</si>
  <si>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</si>
  <si>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</si>
  <si>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</si>
  <si>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</si>
  <si>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</si>
  <si>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</si>
  <si>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</si>
  <si>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</si>
  <si>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</si>
  <si>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</si>
  <si>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</si>
  <si>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</si>
  <si>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</si>
  <si>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</si>
  <si>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</si>
  <si>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</si>
  <si>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</si>
  <si>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</si>
  <si>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</si>
  <si>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</si>
  <si>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</si>
  <si>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</si>
  <si>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</si>
  <si>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</si>
  <si>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</si>
  <si>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</si>
  <si>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</si>
  <si>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</si>
  <si>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</si>
  <si>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</si>
  <si>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</si>
  <si>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</si>
  <si>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</si>
  <si>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</si>
  <si>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</si>
  <si>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</si>
  <si>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</si>
  <si>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</si>
  <si>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</si>
  <si>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</si>
  <si>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</si>
  <si>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</si>
  <si>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</si>
  <si>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</si>
  <si>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</si>
  <si>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</si>
  <si>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</si>
  <si>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</si>
  <si>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</si>
  <si>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</si>
  <si>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</si>
  <si>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</si>
  <si>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</si>
  <si>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</si>
  <si>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</si>
  <si>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</si>
  <si>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</si>
  <si>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</si>
  <si>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</si>
  <si>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</si>
  <si>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</si>
  <si>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</si>
  <si>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</si>
  <si>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</si>
  <si>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</si>
  <si>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</si>
  <si>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</si>
  <si>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</si>
  <si>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</si>
  <si>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</si>
  <si>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</si>
  <si>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</si>
  <si>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</si>
  <si>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</si>
  <si>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</si>
  <si>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</si>
  <si>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</si>
  <si>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</si>
  <si>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</si>
  <si>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</si>
  <si>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</si>
  <si>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</si>
  <si>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</si>
  <si>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</si>
  <si>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</si>
  <si>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</si>
  <si>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</si>
  <si>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</si>
  <si>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</si>
  <si>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</si>
  <si>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</si>
  <si>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</si>
  <si>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</si>
  <si>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</si>
  <si>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</si>
  <si>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</si>
  <si>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</si>
  <si>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</si>
  <si>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</si>
  <si>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</si>
  <si>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</si>
  <si>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</si>
  <si>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</si>
  <si>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</si>
  <si>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</si>
  <si>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</si>
  <si>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</si>
  <si>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</si>
  <si>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</si>
  <si>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</si>
  <si>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</si>
  <si>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</si>
  <si>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</si>
  <si>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</si>
  <si>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</si>
  <si>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</si>
  <si>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</si>
  <si>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</si>
  <si>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</si>
  <si>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</si>
  <si>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</si>
  <si>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</si>
  <si>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</si>
  <si>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</si>
  <si>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</si>
  <si>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</si>
  <si>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</si>
  <si>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</si>
  <si>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</si>
  <si>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</si>
  <si>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</si>
  <si>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</si>
  <si>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</si>
  <si>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</si>
  <si>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</si>
  <si>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</si>
  <si>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</si>
  <si>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</si>
  <si>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</si>
  <si>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</si>
  <si>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</si>
  <si>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</si>
  <si>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</si>
  <si>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</si>
  <si>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</si>
  <si>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</si>
  <si>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</si>
  <si>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</si>
  <si>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</si>
  <si>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</si>
  <si>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</si>
  <si>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</si>
  <si>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</si>
  <si>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</si>
  <si>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</si>
  <si>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</si>
  <si>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</si>
  <si>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</si>
  <si>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</si>
  <si>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</si>
  <si>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</si>
  <si>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</si>
  <si>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</si>
  <si>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</si>
  <si>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</si>
  <si>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</si>
  <si>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</si>
  <si>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</si>
  <si>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</si>
  <si>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</si>
  <si>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</si>
  <si>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</si>
  <si>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</si>
  <si>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</si>
  <si>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</si>
  <si>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</si>
  <si>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</si>
  <si>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</si>
  <si>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</si>
  <si>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</si>
  <si>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</si>
  <si>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</si>
  <si>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</si>
  <si>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</si>
  <si>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</si>
  <si>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</si>
  <si>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</si>
  <si>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</si>
  <si>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</si>
  <si>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</si>
  <si>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</si>
  <si>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</si>
  <si>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</si>
  <si>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</si>
  <si>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</si>
  <si>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</si>
  <si>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</si>
  <si>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</si>
  <si>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</si>
  <si>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</si>
  <si>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</si>
  <si>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</si>
  <si>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</si>
  <si>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</si>
  <si>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</si>
  <si>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</si>
  <si>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</si>
  <si>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</si>
  <si>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</si>
  <si>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</si>
  <si>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</si>
  <si>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</si>
  <si>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</si>
  <si>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</si>
  <si>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</si>
  <si>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</si>
  <si>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</si>
  <si>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</si>
  <si>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</si>
  <si>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</si>
  <si>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</si>
  <si>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</si>
  <si>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</si>
  <si>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</si>
  <si>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</si>
  <si>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</si>
  <si>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</si>
  <si>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</si>
  <si>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</si>
  <si>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</si>
  <si>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</si>
  <si>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</si>
  <si>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</si>
  <si>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</si>
  <si>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</si>
  <si>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</si>
  <si>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</si>
  <si>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</si>
  <si>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</si>
  <si>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</si>
  <si>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</si>
  <si>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</si>
  <si>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</si>
  <si>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</si>
  <si>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</si>
  <si>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</si>
  <si>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</si>
  <si>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</si>
  <si>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</si>
  <si>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</si>
  <si>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</si>
  <si>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</si>
  <si>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</si>
  <si>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</si>
  <si>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</si>
  <si>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</si>
  <si>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</si>
  <si>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</si>
  <si>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</si>
  <si>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</si>
  <si>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</si>
  <si>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</si>
  <si>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</si>
  <si>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</si>
  <si>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</si>
  <si>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</si>
  <si>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</si>
  <si>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</si>
  <si>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</si>
  <si>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</si>
  <si>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</si>
  <si>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</si>
  <si>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</si>
  <si>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</si>
  <si>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</si>
  <si>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</si>
  <si>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</si>
  <si>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</si>
  <si>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</si>
  <si>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</si>
  <si>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</si>
  <si>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</si>
  <si>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</si>
  <si>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</si>
  <si>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</si>
  <si>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</si>
  <si>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</si>
  <si>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</si>
  <si>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</si>
  <si>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</si>
  <si>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</si>
  <si>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</si>
  <si>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</si>
  <si>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</si>
  <si>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</si>
  <si>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</si>
  <si>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</si>
  <si>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</si>
  <si>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</si>
  <si>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</si>
  <si>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</si>
  <si>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</si>
  <si>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</si>
  <si>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</si>
  <si>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</si>
  <si>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</si>
  <si>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</si>
  <si>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</si>
  <si>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</si>
  <si>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</si>
  <si>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</si>
  <si>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</si>
  <si>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</si>
  <si>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</si>
  <si>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</si>
  <si>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</si>
  <si>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</si>
  <si>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</si>
  <si>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</si>
  <si>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</si>
  <si>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</si>
  <si>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</si>
  <si>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</si>
  <si>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</si>
  <si>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</si>
  <si>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</si>
  <si>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</si>
  <si>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</si>
  <si>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</si>
  <si>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</si>
  <si>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</si>
  <si>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</si>
  <si>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</si>
  <si>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</si>
  <si>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</si>
  <si>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</si>
  <si>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</si>
  <si>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</si>
  <si>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</si>
  <si>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</si>
  <si>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</si>
  <si>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</si>
  <si>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</si>
  <si>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</si>
  <si>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</si>
  <si>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</si>
  <si>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</si>
  <si>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</si>
  <si>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</si>
  <si>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</si>
  <si>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</si>
  <si>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</si>
  <si>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</si>
  <si>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</si>
  <si>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</si>
  <si>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</si>
  <si>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</si>
  <si>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</si>
  <si>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</si>
  <si>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</si>
  <si>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</si>
  <si>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</si>
  <si>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</si>
  <si>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</si>
  <si>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</si>
  <si>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</si>
  <si>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</si>
  <si>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</si>
  <si>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</si>
  <si>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</si>
  <si>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</si>
  <si>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</si>
  <si>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</si>
  <si>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</si>
  <si>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</si>
  <si>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</si>
  <si>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</si>
  <si>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</si>
  <si>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</si>
  <si>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</si>
  <si>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</si>
  <si>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</si>
  <si>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</si>
  <si>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</si>
  <si>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</si>
  <si>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</si>
  <si>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</si>
  <si>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</si>
  <si>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</si>
  <si>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</si>
  <si>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</si>
  <si>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</si>
  <si>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</si>
  <si>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</si>
  <si>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</si>
  <si>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</si>
  <si>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</si>
  <si>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</si>
  <si>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</si>
  <si>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</si>
  <si>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</si>
  <si>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</si>
  <si>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</si>
  <si>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</si>
  <si>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</si>
  <si>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</si>
  <si>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</si>
  <si>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</si>
  <si>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</si>
  <si>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</si>
  <si>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</si>
  <si>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</si>
  <si>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</si>
  <si>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</si>
  <si>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</si>
  <si>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</si>
  <si>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</si>
  <si>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</si>
  <si>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</si>
  <si>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</si>
  <si>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</si>
  <si>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</si>
  <si>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</si>
  <si>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</si>
  <si>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</si>
  <si>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</si>
  <si>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</si>
  <si>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</si>
  <si>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</si>
  <si>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</si>
  <si>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</si>
  <si>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</si>
  <si>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</si>
  <si>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</si>
  <si>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</si>
  <si>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</si>
  <si>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</si>
  <si>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</si>
  <si>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</si>
  <si>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</si>
  <si>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</si>
  <si>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</si>
  <si>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</si>
  <si>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</si>
  <si>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</si>
  <si>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</si>
  <si>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</si>
  <si>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</si>
  <si>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</si>
  <si>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</si>
  <si>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</si>
  <si>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</si>
  <si>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</si>
  <si>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</si>
  <si>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</si>
  <si>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</si>
  <si>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</si>
  <si>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</si>
  <si>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</si>
  <si>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</si>
  <si>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</si>
  <si>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</si>
  <si>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</si>
  <si>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</si>
  <si>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</si>
  <si>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</si>
  <si>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</si>
  <si>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</si>
  <si>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</si>
  <si>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</si>
  <si>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</si>
  <si>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</si>
  <si>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</si>
  <si>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</si>
  <si>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</si>
  <si>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</si>
  <si>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</si>
  <si>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</si>
  <si>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</si>
  <si>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</si>
  <si>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</si>
  <si>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</si>
  <si>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</si>
  <si>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</si>
  <si>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</si>
  <si>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</si>
  <si>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</si>
  <si>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</si>
  <si>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</si>
  <si>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</si>
  <si>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</si>
  <si>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</si>
  <si>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</si>
  <si>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</si>
  <si>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</si>
  <si>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</si>
  <si>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</si>
  <si>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</si>
  <si>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</si>
  <si>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</si>
  <si>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</si>
  <si>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</si>
  <si>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</si>
  <si>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</si>
  <si>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</si>
  <si>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</si>
  <si>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</si>
  <si>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</si>
  <si>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</si>
  <si>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</si>
  <si>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</si>
  <si>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</si>
  <si>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</si>
  <si>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</si>
  <si>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</si>
  <si>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</si>
  <si>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</si>
  <si>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</si>
  <si>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</si>
  <si>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</si>
  <si>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</si>
  <si>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</si>
  <si>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</si>
  <si>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</si>
  <si>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</si>
  <si>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</si>
  <si>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</si>
  <si>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</si>
  <si>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</si>
  <si>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</si>
  <si>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</si>
  <si>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</si>
  <si>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</si>
  <si>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</si>
  <si>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</si>
  <si>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</si>
  <si>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</si>
  <si>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</si>
  <si>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</si>
  <si>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</si>
  <si>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</si>
  <si>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</si>
  <si>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</si>
  <si>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</si>
  <si>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</si>
  <si>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</si>
  <si>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</si>
  <si>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</si>
  <si>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</si>
  <si>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</si>
  <si>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</si>
  <si>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</si>
  <si>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</si>
  <si>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</si>
  <si>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</si>
  <si>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</si>
  <si>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</si>
  <si>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</si>
  <si>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</si>
  <si>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</si>
  <si>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</si>
  <si>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</si>
  <si>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</si>
  <si>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</si>
  <si>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</si>
  <si>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</si>
  <si>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</si>
  <si>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</si>
  <si>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</si>
  <si>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</si>
  <si>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</si>
  <si>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</si>
  <si>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</si>
  <si>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</si>
  <si>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</si>
  <si>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</si>
  <si>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</si>
  <si>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</si>
  <si>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</si>
  <si>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</si>
  <si>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</si>
  <si>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</si>
  <si>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</si>
  <si>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</si>
  <si>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</si>
  <si>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</si>
  <si>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</si>
  <si>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</si>
  <si>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</si>
  <si>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</si>
  <si>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</si>
  <si>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</si>
  <si>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</si>
  <si>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</si>
  <si>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</si>
  <si>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</si>
  <si>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</si>
  <si>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</si>
  <si>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</si>
  <si>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</si>
  <si>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</si>
  <si>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</si>
  <si>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</si>
  <si>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</si>
  <si>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</si>
  <si>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</si>
  <si>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</si>
  <si>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</si>
  <si>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</si>
  <si>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</si>
  <si>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</si>
  <si>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</si>
  <si>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</si>
  <si>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</si>
  <si>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</si>
  <si>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</si>
  <si>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</si>
  <si>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</si>
  <si>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</si>
  <si>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</si>
  <si>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</si>
  <si>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</si>
  <si>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</si>
  <si>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</si>
  <si>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</si>
  <si>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</si>
  <si>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</si>
  <si>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</si>
  <si>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</si>
  <si>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</si>
  <si>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</si>
  <si>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</si>
  <si>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</si>
  <si>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</si>
  <si>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</si>
  <si>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</si>
  <si>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</si>
  <si>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</si>
  <si>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</si>
  <si>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</si>
  <si>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</si>
  <si>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</si>
  <si>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</si>
  <si>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</si>
  <si>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</si>
  <si>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</si>
  <si>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</si>
  <si>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</si>
  <si>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</si>
  <si>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</si>
  <si>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</si>
  <si>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</si>
  <si>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</si>
  <si>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</si>
  <si>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</si>
  <si>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</si>
  <si>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</si>
  <si>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</si>
  <si>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</si>
  <si>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</si>
  <si>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</si>
  <si>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</si>
  <si>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</si>
  <si>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</si>
  <si>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</si>
  <si>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</si>
  <si>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</si>
  <si>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</si>
  <si>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</si>
  <si>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</si>
  <si>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</si>
  <si>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</si>
  <si>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</si>
  <si>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</si>
  <si>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</si>
  <si>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</si>
  <si>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</si>
  <si>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</si>
  <si>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</si>
  <si>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</si>
  <si>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</si>
  <si>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</si>
  <si>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</si>
  <si>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</si>
  <si>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</si>
  <si>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</si>
  <si>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</si>
  <si>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</si>
  <si>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</si>
  <si>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</si>
  <si>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</si>
  <si>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</si>
  <si>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</si>
  <si>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</si>
  <si>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</si>
  <si>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</si>
  <si>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</si>
  <si>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</si>
  <si>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</si>
  <si>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</si>
  <si>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</si>
  <si>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</si>
  <si>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</si>
  <si>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</si>
  <si>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</si>
  <si>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</si>
  <si>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</si>
  <si>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</si>
  <si>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</si>
  <si>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</si>
  <si>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</si>
  <si>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</si>
  <si>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</si>
  <si>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</si>
  <si>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</si>
  <si>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</si>
  <si>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</si>
  <si>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</si>
  <si>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</si>
  <si>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</si>
  <si>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</si>
  <si>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</si>
  <si>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</si>
  <si>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</si>
  <si>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</si>
  <si>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</si>
  <si>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</si>
  <si>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</si>
  <si>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</si>
  <si>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</si>
  <si>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</si>
  <si>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</si>
  <si>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</si>
  <si>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</si>
  <si>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</si>
  <si>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</si>
  <si>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</si>
  <si>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</si>
  <si>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</si>
  <si>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</si>
  <si>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</si>
  <si>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</si>
  <si>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</si>
  <si>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</si>
  <si>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</si>
  <si>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</si>
  <si>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</si>
  <si>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</si>
  <si>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</si>
  <si>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</si>
  <si>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</si>
  <si>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</si>
  <si>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</si>
  <si>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</si>
  <si>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</si>
  <si>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</si>
  <si>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</si>
  <si>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</si>
  <si>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</si>
  <si>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</si>
  <si>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</si>
  <si>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</si>
  <si>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</si>
  <si>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</si>
  <si>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</si>
  <si>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</si>
  <si>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</si>
  <si>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</si>
  <si>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</si>
  <si>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</si>
  <si>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</si>
  <si>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</si>
  <si>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</si>
  <si>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</si>
  <si>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</si>
  <si>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</si>
  <si>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</si>
  <si>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</si>
  <si>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</si>
  <si>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</si>
  <si>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</si>
  <si>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</si>
  <si>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</si>
  <si>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</si>
  <si>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</si>
  <si>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</si>
  <si>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</si>
  <si>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</si>
  <si>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</si>
  <si>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</si>
  <si>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</si>
  <si>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</si>
  <si>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</si>
  <si>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</si>
  <si>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</si>
  <si>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</si>
  <si>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</si>
  <si>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</si>
  <si>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</si>
  <si>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</si>
  <si>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</si>
  <si>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</si>
  <si>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</si>
  <si>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</si>
  <si>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</si>
  <si>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</si>
  <si>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</si>
  <si>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</si>
  <si>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</si>
  <si>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</si>
  <si>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</si>
  <si>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</si>
  <si>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</si>
  <si>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</si>
  <si>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</si>
  <si>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</si>
  <si>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</si>
  <si>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</si>
  <si>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</si>
  <si>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</si>
  <si>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</si>
  <si>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</si>
  <si>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</si>
  <si>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</si>
  <si>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</si>
  <si>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</si>
  <si>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</si>
  <si>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</si>
  <si>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</si>
  <si>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</si>
  <si>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</si>
  <si>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</si>
  <si>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</si>
  <si>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</si>
  <si>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</si>
  <si>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</si>
  <si>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</si>
  <si>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</si>
  <si>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</si>
  <si>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</si>
  <si>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</si>
  <si>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</si>
  <si>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</si>
  <si>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</si>
  <si>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</si>
  <si>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</si>
  <si>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</si>
  <si>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</si>
  <si>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</si>
  <si>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</si>
  <si>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</si>
  <si>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</si>
  <si>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</si>
  <si>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</si>
  <si>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</si>
  <si>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</si>
  <si>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</si>
  <si>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</si>
  <si>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</si>
  <si>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</si>
  <si>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</si>
  <si>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</si>
  <si>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</si>
  <si>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</si>
  <si>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</si>
  <si>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</si>
  <si>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</si>
  <si>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</si>
  <si>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</si>
  <si>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</si>
  <si>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</si>
  <si>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</si>
  <si>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</si>
  <si>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</si>
  <si>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</si>
  <si>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</si>
  <si>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</si>
  <si>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</si>
  <si>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</si>
  <si>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</si>
  <si>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</si>
  <si>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</si>
  <si>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</si>
  <si>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</si>
  <si>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</si>
  <si>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</si>
  <si>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</si>
  <si>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</si>
  <si>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</si>
  <si>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</si>
  <si>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</si>
  <si>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</si>
  <si>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</si>
  <si>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</si>
  <si>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</si>
  <si>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</si>
  <si>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</si>
  <si>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</si>
  <si>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</si>
  <si>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</si>
  <si>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</si>
  <si>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</si>
  <si>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</si>
  <si>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</si>
  <si>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</si>
  <si>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</si>
  <si>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</si>
  <si>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</si>
  <si>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</si>
  <si>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</si>
  <si>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</si>
  <si>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</si>
  <si>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</si>
  <si>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</si>
  <si>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</si>
  <si>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</si>
  <si>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</si>
  <si>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</si>
  <si>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</si>
  <si>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</si>
  <si>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</si>
  <si>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</si>
  <si>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</si>
  <si>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</si>
  <si>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</si>
  <si>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</si>
  <si>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</si>
  <si>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</si>
  <si>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</si>
  <si>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</si>
  <si>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</si>
  <si>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</si>
  <si>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</si>
  <si>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</si>
  <si>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</si>
  <si>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</si>
  <si>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</si>
  <si>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</si>
  <si>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</si>
  <si>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</si>
  <si>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</si>
  <si>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</si>
  <si>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</si>
  <si>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</si>
  <si>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</si>
  <si>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</si>
  <si>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</si>
  <si>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</si>
  <si>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</si>
  <si>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</si>
  <si>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</si>
  <si>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</si>
  <si>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</si>
  <si>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</si>
  <si>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</si>
  <si>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</si>
  <si>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</si>
  <si>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</si>
  <si>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</si>
  <si>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</si>
  <si>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</si>
  <si>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</si>
  <si>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</si>
  <si>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</si>
  <si>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</si>
  <si>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</si>
  <si>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</si>
  <si>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</si>
  <si>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</si>
  <si>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</si>
  <si>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</si>
  <si>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</si>
  <si>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</si>
  <si>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</si>
  <si>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</si>
  <si>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</si>
  <si>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</si>
  <si>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</si>
  <si>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</si>
  <si>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</si>
  <si>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</si>
  <si>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</si>
  <si>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</si>
  <si>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</si>
  <si>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</si>
  <si>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</si>
  <si>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</si>
  <si>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</si>
  <si>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</si>
  <si>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</si>
  <si>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</si>
  <si>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</si>
  <si>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</si>
  <si>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</si>
  <si>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</si>
  <si>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</si>
  <si>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</si>
  <si>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</si>
  <si>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</si>
  <si>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</si>
  <si>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</si>
  <si>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</si>
  <si>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</si>
  <si>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</si>
  <si>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</si>
  <si>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</si>
  <si>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</si>
  <si>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</si>
  <si>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</si>
  <si>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</si>
  <si>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</si>
  <si>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</si>
  <si>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</si>
  <si>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</si>
  <si>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</si>
  <si>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</si>
  <si>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</si>
  <si>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</si>
  <si>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</si>
  <si>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</si>
  <si>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</si>
  <si>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</si>
  <si>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</si>
  <si>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</si>
  <si>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</si>
  <si>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</si>
  <si>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</si>
  <si>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</si>
  <si>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</si>
  <si>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</si>
  <si>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</si>
  <si>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</si>
  <si>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</si>
  <si>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</si>
  <si>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</si>
  <si>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</si>
  <si>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</si>
  <si>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</si>
  <si>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</si>
  <si>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</si>
  <si>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</si>
  <si>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</si>
  <si>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</si>
  <si>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</si>
  <si>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</si>
  <si>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</si>
  <si>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</si>
  <si>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</si>
  <si>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</si>
  <si>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</si>
  <si>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</si>
  <si>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</si>
  <si>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</si>
  <si>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</si>
  <si>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</si>
  <si>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</si>
  <si>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</si>
  <si>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</si>
  <si>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</si>
  <si>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</si>
  <si>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</si>
  <si>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</si>
  <si>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</si>
  <si>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</si>
  <si>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</si>
  <si>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</si>
  <si>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</si>
  <si>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</si>
  <si>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</si>
  <si>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</si>
  <si>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</si>
  <si>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</si>
  <si>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</si>
  <si>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</si>
  <si>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</si>
  <si>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</si>
  <si>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</si>
  <si>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</si>
  <si>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</si>
  <si>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</si>
  <si>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</si>
  <si>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</si>
  <si>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</si>
  <si>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</si>
  <si>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</si>
  <si>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</si>
  <si>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</si>
  <si>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</si>
  <si>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</si>
  <si>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</si>
  <si>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</si>
  <si>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</si>
  <si>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</si>
  <si>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</si>
  <si>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</si>
  <si>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</si>
  <si>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</si>
  <si>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</si>
  <si>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</si>
  <si>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</si>
  <si>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</si>
  <si>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</si>
  <si>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</si>
  <si>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</si>
  <si>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</si>
  <si>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</si>
  <si>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</si>
  <si>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</si>
  <si>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</si>
  <si>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</si>
  <si>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</si>
  <si>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</si>
  <si>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</si>
  <si>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</si>
  <si>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</si>
  <si>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</si>
  <si>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</si>
  <si>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</si>
  <si>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</si>
  <si>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</si>
  <si>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</si>
  <si>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</si>
  <si>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</si>
  <si>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</si>
  <si>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</si>
  <si>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</si>
  <si>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</si>
  <si>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</si>
  <si>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</si>
  <si>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</si>
  <si>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</si>
  <si>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</si>
  <si>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</si>
  <si>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</si>
  <si>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</si>
  <si>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</si>
  <si>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</si>
  <si>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</si>
  <si>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</si>
  <si>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</si>
  <si>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</si>
  <si>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</si>
  <si>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</si>
  <si>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</si>
  <si>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</si>
  <si>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</si>
  <si>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</si>
  <si>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</si>
  <si>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</si>
  <si>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</si>
  <si>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</si>
  <si>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</si>
  <si>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</si>
  <si>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</si>
  <si>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</si>
  <si>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</si>
  <si>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</si>
  <si>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</si>
  <si>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</si>
  <si>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</si>
  <si>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</si>
  <si>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</si>
  <si>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</si>
  <si>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</si>
  <si>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</si>
  <si>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</si>
  <si>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</si>
  <si>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</si>
  <si>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</si>
  <si>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</si>
  <si>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</si>
  <si>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</si>
  <si>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</si>
  <si>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</si>
  <si>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</si>
  <si>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</si>
  <si>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</si>
  <si>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</si>
  <si>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</si>
  <si>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</si>
  <si>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</si>
  <si>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</si>
  <si>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</si>
  <si>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</si>
  <si>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</si>
  <si>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</si>
  <si>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</si>
  <si>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</si>
  <si>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</si>
  <si>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</si>
  <si>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</si>
  <si>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</si>
  <si>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</si>
  <si>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</si>
  <si>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</si>
  <si>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</si>
  <si>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</si>
  <si>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</si>
  <si>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</si>
  <si>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</si>
  <si>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</si>
  <si>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</si>
  <si>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</si>
  <si>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</si>
  <si>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</si>
  <si>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</si>
  <si>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</si>
  <si>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</si>
  <si>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</si>
  <si>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</si>
  <si>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</si>
  <si>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</si>
  <si>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</si>
  <si>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</si>
  <si>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</si>
  <si>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</si>
  <si>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</si>
  <si>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</si>
  <si>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</si>
  <si>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</si>
  <si>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</si>
  <si>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</si>
  <si>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</si>
  <si>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</si>
  <si>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</si>
  <si>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</si>
  <si>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</si>
  <si>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</si>
  <si>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</si>
  <si>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</si>
  <si>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</si>
  <si>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</si>
  <si>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</si>
  <si>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</si>
  <si>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</si>
  <si>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</si>
  <si>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</si>
  <si>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</si>
  <si>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</si>
  <si>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</si>
  <si>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</si>
  <si>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</si>
  <si>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</si>
  <si>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</si>
  <si>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</si>
  <si>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</si>
  <si>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</si>
  <si>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</si>
  <si>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</si>
  <si>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</si>
  <si>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</si>
  <si>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</si>
  <si>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</si>
  <si>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</si>
  <si>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</si>
  <si>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</si>
  <si>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</si>
  <si>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</si>
  <si>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</si>
  <si>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</si>
  <si>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</si>
  <si>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</si>
  <si>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</si>
  <si>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</si>
  <si>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</si>
  <si>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</si>
  <si>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</si>
  <si>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</si>
  <si>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</si>
  <si>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</si>
  <si>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</si>
  <si>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</si>
  <si>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</si>
  <si>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</si>
  <si>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</si>
  <si>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</si>
  <si>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</si>
  <si>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</si>
  <si>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</si>
  <si>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</si>
  <si>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</si>
  <si>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</si>
  <si>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</si>
  <si>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</si>
  <si>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</si>
  <si>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</si>
  <si>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</si>
  <si>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</si>
  <si>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</si>
  <si>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</si>
  <si>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</si>
  <si>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</si>
  <si>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</si>
  <si>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</si>
  <si>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</si>
  <si>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</si>
  <si>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</si>
  <si>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</si>
  <si>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</si>
  <si>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</si>
  <si>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</si>
  <si>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</si>
  <si>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</si>
  <si>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</si>
  <si>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</si>
  <si>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</si>
  <si>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</si>
  <si>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</si>
  <si>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</si>
  <si>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</si>
  <si>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</si>
  <si>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</si>
  <si>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</si>
  <si>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</si>
  <si>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</si>
  <si>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</si>
  <si>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</si>
  <si>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</si>
  <si>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</si>
  <si>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</si>
  <si>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</si>
  <si>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</si>
  <si>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</si>
  <si>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</si>
  <si>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</si>
  <si>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</si>
  <si>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</si>
  <si>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</si>
  <si>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</si>
  <si>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</si>
  <si>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</si>
  <si>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</si>
  <si>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</si>
  <si>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</si>
  <si>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</si>
  <si>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</si>
  <si>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</si>
  <si>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</si>
  <si>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</si>
  <si>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</si>
  <si>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</si>
  <si>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</si>
  <si>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</si>
  <si>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</si>
  <si>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</si>
  <si>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</si>
  <si>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</si>
  <si>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</si>
  <si>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</si>
  <si>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</si>
  <si>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</si>
  <si>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</si>
  <si>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</si>
  <si>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</si>
  <si>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</si>
  <si>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</si>
  <si>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</si>
  <si>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</si>
  <si>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</si>
  <si>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</si>
  <si>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</si>
  <si>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</si>
  <si>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</si>
  <si>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</si>
  <si>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</si>
  <si>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</si>
  <si>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</si>
  <si>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</si>
  <si>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</si>
  <si>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</si>
  <si>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</si>
  <si>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</si>
  <si>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</si>
  <si>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</si>
  <si>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</si>
  <si>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</si>
  <si>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</si>
  <si>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</si>
  <si>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</si>
  <si>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</si>
  <si>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</si>
  <si>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</si>
  <si>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</si>
  <si>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</si>
  <si>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</si>
  <si>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</si>
  <si>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</si>
  <si>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</si>
  <si>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</si>
  <si>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</si>
  <si>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</si>
  <si>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</si>
  <si>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</si>
  <si>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</si>
  <si>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</si>
  <si>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</si>
  <si>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</si>
  <si>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</si>
  <si>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</si>
  <si>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</si>
  <si>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</si>
  <si>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</si>
  <si>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</si>
  <si>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</si>
  <si>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</si>
  <si>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</si>
  <si>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</si>
  <si>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</si>
  <si>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</si>
  <si>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</si>
  <si>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</si>
  <si>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</si>
  <si>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</si>
  <si>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</si>
  <si>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</si>
  <si>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</si>
  <si>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</si>
  <si>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</si>
  <si>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</si>
  <si>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</si>
  <si>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</si>
  <si>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</si>
  <si>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</si>
  <si>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</si>
  <si>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</si>
  <si>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</si>
  <si>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</si>
  <si>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</si>
  <si>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</si>
  <si>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</si>
  <si>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</si>
  <si>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</si>
  <si>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</si>
  <si>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</si>
  <si>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</si>
  <si>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</si>
  <si>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</si>
  <si>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</si>
  <si>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</si>
  <si>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</si>
  <si>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</si>
  <si>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</si>
  <si>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</si>
  <si>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</si>
  <si>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</si>
  <si>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</si>
  <si>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</si>
  <si>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</si>
  <si>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</si>
  <si>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</si>
  <si>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</si>
  <si>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</si>
  <si>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</si>
  <si>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</si>
  <si>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</si>
  <si>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</si>
  <si>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</si>
  <si>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</si>
  <si>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</si>
  <si>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</si>
  <si>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</si>
  <si>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</si>
  <si>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</si>
  <si>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</si>
  <si>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</si>
  <si>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</si>
  <si>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</si>
  <si>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</si>
  <si>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</si>
  <si>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</si>
  <si>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</si>
  <si>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</si>
  <si>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</si>
  <si>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</si>
  <si>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</si>
  <si>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</si>
  <si>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</si>
  <si>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</si>
  <si>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</si>
  <si>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</si>
  <si>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</si>
  <si>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</si>
  <si>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</si>
  <si>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</si>
  <si>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</si>
  <si>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</si>
  <si>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</si>
  <si>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</si>
  <si>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</si>
  <si>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</si>
  <si>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</si>
  <si>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</si>
  <si>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</si>
  <si>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</si>
  <si>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</si>
  <si>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</si>
  <si>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</si>
  <si>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</si>
  <si>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</si>
  <si>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</si>
  <si>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</si>
  <si>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</si>
  <si>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</si>
  <si>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</si>
  <si>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</si>
  <si>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</si>
  <si>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</si>
  <si>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</si>
  <si>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</si>
  <si>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</si>
  <si>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</si>
  <si>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</si>
  <si>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</si>
  <si>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</si>
  <si>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</si>
  <si>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</si>
  <si>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</si>
  <si>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</si>
  <si>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</si>
  <si>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</si>
  <si>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</si>
  <si>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</si>
  <si>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</si>
  <si>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</si>
  <si>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</si>
  <si>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</si>
  <si>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</si>
  <si>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</si>
  <si>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</si>
  <si>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</si>
  <si>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</si>
  <si>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</si>
  <si>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</si>
  <si>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</si>
  <si>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</si>
  <si>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</si>
  <si>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</si>
  <si>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</si>
  <si>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</si>
  <si>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</si>
  <si>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</si>
  <si>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</si>
  <si>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</si>
  <si>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</si>
  <si>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</si>
  <si>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</si>
  <si>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</si>
  <si>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</si>
  <si>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</si>
  <si>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</si>
  <si>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</si>
  <si>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</si>
  <si>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</si>
  <si>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</si>
  <si>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</si>
  <si>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</si>
  <si>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</si>
  <si>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</si>
  <si>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</si>
  <si>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</si>
  <si>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</si>
  <si>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</si>
  <si>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</si>
  <si>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</si>
  <si>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</si>
  <si>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</si>
  <si>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</si>
  <si>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</si>
  <si>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</si>
  <si>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</si>
  <si>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</si>
  <si>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</si>
  <si>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</si>
  <si>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</si>
  <si>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</si>
  <si>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</si>
  <si>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</si>
  <si>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</si>
  <si>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</si>
  <si>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</si>
  <si>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</si>
  <si>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</si>
  <si>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</si>
  <si>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</si>
  <si>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</si>
  <si>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</si>
  <si>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</si>
  <si>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</si>
  <si>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</si>
  <si>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</si>
  <si>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</si>
  <si>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</si>
  <si>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</si>
  <si>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</si>
  <si>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</si>
  <si>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</si>
  <si>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</si>
  <si>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</si>
  <si>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</si>
  <si>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</si>
  <si>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</si>
  <si>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</si>
  <si>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</si>
  <si>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</si>
  <si>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</si>
  <si>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</si>
  <si>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</si>
  <si>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</si>
  <si>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</si>
  <si>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</si>
  <si>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</si>
  <si>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</si>
  <si>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</si>
  <si>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</si>
  <si>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</si>
  <si>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</si>
  <si>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</si>
  <si>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</si>
  <si>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</si>
  <si>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</si>
  <si>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</si>
  <si>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</si>
  <si>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</si>
  <si>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</si>
  <si>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</si>
  <si>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</si>
  <si>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</si>
  <si>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</si>
  <si>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</si>
  <si>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</si>
  <si>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</si>
  <si>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</si>
  <si>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</si>
  <si>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</si>
  <si>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</si>
  <si>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</si>
  <si>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</si>
  <si>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</si>
  <si>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</si>
  <si>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</si>
  <si>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</si>
  <si>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</si>
  <si>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</si>
  <si>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</si>
  <si>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</si>
  <si>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</si>
  <si>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</si>
  <si>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</si>
  <si>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</si>
  <si>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</si>
  <si>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</si>
  <si>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</si>
  <si>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</si>
  <si>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</si>
  <si>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</si>
  <si>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</si>
  <si>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</si>
  <si>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</si>
  <si>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</si>
  <si>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</si>
  <si>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</si>
  <si>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</si>
  <si>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</si>
  <si>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</si>
  <si>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</si>
  <si>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</si>
  <si>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</si>
  <si>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</si>
  <si>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</si>
  <si>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</si>
  <si>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</si>
  <si>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</si>
  <si>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</si>
  <si>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</si>
  <si>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</si>
  <si>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</si>
  <si>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</si>
  <si>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</si>
  <si>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</si>
  <si>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</si>
  <si>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</si>
  <si>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</si>
  <si>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</si>
  <si>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</si>
  <si>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</si>
  <si>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</si>
  <si>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</si>
  <si>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</si>
  <si>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</si>
  <si>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</si>
  <si>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</si>
  <si>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</si>
  <si>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</si>
  <si>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</si>
  <si>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</si>
  <si>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</si>
  <si>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</si>
  <si>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</si>
  <si>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</si>
  <si>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</si>
  <si>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</si>
  <si>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</si>
  <si>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</si>
  <si>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</si>
  <si>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</si>
  <si>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</si>
  <si>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</si>
  <si>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</si>
  <si>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</si>
  <si>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</si>
  <si>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</si>
  <si>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</si>
  <si>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</si>
  <si>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</si>
  <si>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</si>
  <si>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</si>
  <si>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</si>
  <si>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</si>
  <si>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</si>
  <si>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</si>
  <si>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</si>
  <si>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</si>
  <si>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</si>
  <si>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</si>
  <si>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</si>
  <si>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</si>
  <si>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</si>
  <si>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</si>
  <si>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</si>
  <si>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</si>
  <si>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</si>
  <si>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</si>
  <si>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</si>
  <si>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</si>
  <si>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</si>
  <si>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</si>
  <si>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</si>
  <si>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</si>
  <si>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</si>
  <si>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</si>
  <si>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</si>
  <si>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</si>
  <si>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</si>
  <si>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</si>
  <si>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</si>
  <si>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</si>
  <si>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</si>
  <si>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</si>
  <si>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</si>
  <si>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</si>
  <si>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</si>
  <si>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</si>
  <si>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</si>
  <si>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</si>
  <si>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</si>
  <si>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</si>
  <si>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</si>
  <si>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</si>
  <si>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</si>
  <si>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</si>
  <si>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</si>
  <si>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</si>
  <si>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</si>
  <si>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</si>
  <si>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</si>
  <si>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</si>
  <si>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</si>
  <si>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</si>
  <si>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</si>
  <si>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</si>
  <si>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</si>
  <si>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</si>
  <si>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</si>
  <si>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</si>
  <si>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</si>
  <si>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</si>
  <si>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</si>
  <si>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</si>
  <si>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</si>
  <si>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</si>
  <si>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</si>
  <si>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</si>
  <si>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</si>
  <si>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</si>
  <si>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</si>
  <si>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</si>
  <si>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</si>
  <si>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</si>
  <si>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</si>
  <si>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</si>
  <si>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</si>
  <si>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</si>
  <si>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</si>
  <si>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</si>
  <si>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</si>
  <si>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</si>
  <si>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</si>
  <si>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</si>
  <si>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</si>
  <si>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</si>
  <si>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</si>
  <si>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</si>
  <si>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</si>
  <si>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</si>
  <si>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</si>
  <si>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</si>
  <si>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</si>
  <si>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</si>
  <si>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</si>
  <si>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</si>
  <si>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</si>
  <si>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</si>
  <si>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</si>
  <si>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</si>
  <si>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</si>
  <si>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</si>
  <si>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</si>
  <si>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</si>
  <si>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</si>
  <si>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</si>
  <si>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</si>
  <si>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</si>
  <si>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</si>
  <si>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</si>
  <si>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</si>
  <si>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</si>
  <si>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</si>
  <si>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</si>
  <si>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</si>
  <si>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</si>
  <si>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</si>
  <si>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</si>
  <si>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</si>
  <si>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</si>
  <si>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</si>
  <si>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</si>
  <si>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</si>
  <si>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</si>
  <si>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</si>
  <si>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</si>
  <si>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</si>
  <si>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</si>
  <si>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</si>
  <si>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</si>
  <si>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</si>
  <si>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</si>
  <si>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</si>
  <si>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</si>
  <si>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</si>
  <si>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</si>
  <si>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</si>
  <si>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</si>
  <si>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</si>
  <si>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</si>
  <si>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</si>
  <si>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</si>
  <si>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</si>
  <si>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</si>
  <si>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</si>
  <si>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</si>
  <si>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</si>
  <si>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</si>
  <si>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</si>
  <si>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</si>
  <si>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</si>
  <si>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</si>
  <si>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</si>
  <si>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</si>
  <si>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</si>
  <si>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</si>
  <si>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</si>
  <si>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</si>
  <si>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</si>
  <si>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</si>
  <si>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</si>
  <si>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</si>
  <si>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</si>
  <si>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</si>
  <si>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</si>
  <si>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</si>
  <si>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</si>
  <si>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</si>
  <si>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</si>
  <si>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</si>
  <si>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</si>
  <si>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</si>
  <si>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</si>
  <si>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</si>
  <si>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</si>
  <si>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</si>
  <si>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</si>
  <si>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</si>
  <si>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</si>
  <si>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</si>
  <si>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</si>
  <si>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</si>
  <si>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</si>
  <si>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</si>
  <si>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</si>
  <si>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</si>
  <si>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</si>
  <si>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</si>
  <si>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</si>
  <si>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</si>
  <si>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</si>
  <si>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</si>
  <si>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</si>
  <si>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</si>
  <si>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</si>
  <si>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</si>
  <si>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</si>
  <si>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</si>
  <si>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</si>
  <si>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</si>
  <si>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</si>
  <si>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</si>
  <si>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</si>
  <si>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</si>
  <si>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</si>
  <si>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</si>
  <si>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</si>
  <si>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</si>
  <si>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</si>
  <si>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</si>
  <si>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</si>
  <si>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</si>
  <si>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</si>
  <si>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</si>
  <si>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</si>
  <si>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</si>
  <si>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</si>
  <si>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</si>
  <si>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</si>
  <si>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</si>
  <si>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</si>
  <si>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</si>
  <si>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</si>
  <si>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</si>
  <si>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</si>
  <si>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</si>
  <si>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</si>
  <si>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</si>
  <si>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</si>
  <si>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</si>
  <si>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</si>
  <si>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</si>
  <si>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</si>
  <si>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</si>
  <si>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</si>
  <si>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</si>
  <si>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</si>
  <si>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</si>
  <si>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</si>
  <si>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</si>
  <si>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</si>
  <si>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</si>
  <si>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</si>
  <si>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</si>
  <si>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</si>
  <si>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</si>
  <si>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</si>
  <si>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</si>
  <si>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</si>
  <si>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</si>
  <si>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</si>
  <si>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</si>
  <si>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</si>
  <si>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</si>
  <si>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</si>
  <si>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</si>
  <si>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</si>
  <si>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</si>
  <si>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</si>
  <si>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</si>
  <si>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</si>
  <si>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</si>
  <si>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</si>
  <si>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</si>
  <si>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</si>
  <si>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</si>
  <si>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</si>
  <si>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</si>
  <si>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</si>
  <si>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</si>
  <si>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</si>
  <si>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</si>
  <si>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</si>
  <si>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</si>
  <si>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</si>
  <si>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</si>
  <si>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</si>
  <si>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</si>
  <si>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</si>
  <si>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</si>
  <si>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</si>
  <si>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</si>
  <si>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</si>
  <si>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</si>
  <si>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</si>
  <si>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</si>
  <si>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</si>
  <si>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</si>
  <si>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</si>
  <si>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</si>
  <si>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</si>
  <si>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</si>
  <si>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</si>
  <si>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</si>
  <si>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</si>
  <si>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</si>
  <si>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</si>
  <si>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</si>
  <si>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</si>
  <si>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</si>
  <si>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</si>
  <si>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</si>
  <si>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</si>
  <si>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</si>
  <si>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</si>
  <si>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</si>
  <si>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</si>
  <si>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</si>
  <si>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</si>
  <si>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</si>
  <si>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</si>
  <si>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</si>
  <si>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</si>
  <si>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</si>
  <si>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</si>
  <si>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</si>
  <si>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</si>
  <si>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</si>
  <si>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</si>
  <si>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</si>
  <si>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</si>
  <si>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</si>
  <si>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</si>
  <si>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</si>
  <si>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</si>
  <si>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</si>
  <si>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</si>
  <si>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</si>
  <si>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</si>
  <si>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</si>
  <si>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</si>
  <si>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</si>
  <si>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</si>
  <si>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</si>
  <si>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</si>
  <si>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</si>
  <si>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</si>
  <si>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</si>
  <si>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</si>
  <si>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</si>
  <si>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</si>
  <si>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</si>
  <si>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</si>
  <si>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</si>
  <si>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</si>
  <si>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</si>
  <si>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</si>
  <si>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</si>
  <si>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</si>
  <si>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</si>
  <si>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</si>
  <si>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</si>
  <si>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</si>
  <si>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</si>
  <si>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</si>
  <si>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</si>
  <si>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</si>
  <si>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</si>
  <si>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</si>
  <si>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</si>
  <si>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</si>
  <si>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</si>
  <si>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</si>
  <si>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</si>
  <si>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</si>
  <si>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</si>
  <si>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</si>
  <si>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</si>
  <si>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</si>
  <si>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</si>
  <si>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</si>
  <si>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</si>
  <si>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</si>
  <si>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</si>
  <si>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</si>
  <si>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</si>
  <si>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</si>
  <si>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</si>
  <si>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</si>
  <si>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</si>
  <si>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</si>
  <si>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</si>
  <si>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</si>
  <si>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</si>
  <si>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</si>
  <si>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</si>
  <si>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</si>
  <si>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</si>
  <si>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</si>
  <si>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</si>
  <si>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</si>
  <si>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</si>
  <si>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</si>
  <si>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</si>
  <si>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</si>
  <si>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</si>
  <si>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</si>
  <si>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</si>
  <si>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</si>
  <si>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</si>
  <si>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</si>
  <si>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</si>
  <si>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</si>
  <si>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</si>
  <si>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</si>
  <si>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</si>
  <si>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</si>
  <si>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</si>
  <si>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</si>
  <si>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</si>
  <si>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</si>
  <si>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</si>
  <si>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</si>
  <si>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</si>
  <si>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</si>
  <si>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</si>
  <si>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</si>
  <si>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</si>
  <si>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</si>
  <si>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</si>
  <si>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</si>
  <si>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</si>
  <si>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</si>
  <si>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</si>
  <si>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</si>
  <si>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</si>
  <si>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</si>
  <si>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</si>
  <si>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</si>
  <si>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</si>
  <si>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</si>
  <si>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</si>
  <si>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</si>
  <si>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</si>
  <si>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</si>
  <si>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</si>
  <si>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</si>
  <si>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</si>
  <si>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</si>
  <si>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</si>
  <si>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</si>
  <si>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</si>
  <si>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</si>
  <si>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</si>
  <si>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</si>
  <si>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</si>
  <si>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</si>
  <si>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</si>
  <si>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</si>
  <si>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</si>
  <si>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</si>
  <si>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</si>
  <si>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</si>
  <si>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</si>
  <si>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</si>
  <si>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</si>
  <si>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</si>
  <si>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</si>
  <si>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</si>
  <si>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</si>
  <si>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</si>
  <si>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</si>
  <si>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</si>
  <si>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</si>
  <si>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</si>
  <si>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</si>
  <si>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</si>
  <si>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</si>
  <si>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</si>
  <si>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</si>
  <si>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</si>
  <si>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</si>
  <si>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</si>
  <si>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</si>
  <si>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</si>
  <si>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</si>
  <si>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</si>
  <si>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</si>
  <si>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</si>
  <si>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</si>
  <si>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</si>
  <si>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</si>
  <si>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</si>
  <si>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</si>
  <si>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</si>
  <si>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</si>
  <si>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</si>
  <si>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</si>
  <si>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</si>
  <si>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</si>
  <si>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</si>
  <si>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</si>
  <si>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</si>
  <si>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</si>
  <si>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</si>
  <si>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</si>
  <si>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</si>
  <si>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</si>
  <si>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</si>
  <si>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</si>
  <si>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</si>
  <si>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</si>
  <si>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</si>
  <si>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</si>
  <si>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</si>
  <si>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</si>
  <si>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</si>
  <si>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</si>
  <si>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</si>
  <si>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</si>
  <si>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</si>
  <si>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</si>
  <si>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</si>
  <si>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</si>
  <si>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</si>
  <si>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</si>
  <si>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</si>
  <si>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</si>
  <si>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</si>
  <si>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</si>
  <si>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</si>
  <si>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</si>
  <si>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</si>
  <si>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</si>
  <si>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</si>
  <si>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</si>
  <si>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</si>
  <si>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</si>
  <si>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</si>
  <si>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</si>
  <si>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</si>
  <si>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</si>
  <si>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</si>
  <si>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</si>
  <si>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</si>
  <si>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</si>
  <si>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</si>
  <si>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</si>
  <si>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</si>
  <si>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</si>
  <si>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</si>
  <si>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</si>
  <si>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</si>
  <si>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</si>
  <si>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</si>
  <si>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</si>
  <si>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</si>
  <si>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</si>
  <si>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</si>
  <si>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</si>
  <si>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</si>
  <si>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</si>
  <si>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</si>
  <si>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</si>
  <si>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</si>
  <si>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</si>
  <si>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</si>
  <si>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</si>
  <si>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</si>
  <si>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</si>
  <si>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</si>
  <si>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</si>
  <si>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</si>
  <si>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</si>
  <si>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</si>
  <si>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</si>
  <si>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</si>
  <si>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</si>
  <si>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</si>
  <si>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</si>
  <si>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</si>
  <si>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</si>
  <si>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</si>
  <si>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</si>
  <si>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</si>
  <si>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</si>
  <si>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</si>
  <si>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</si>
  <si>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</si>
  <si>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</si>
  <si>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</si>
  <si>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</si>
  <si>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</si>
  <si>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</si>
  <si>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</si>
  <si>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</si>
  <si>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</si>
  <si>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</si>
  <si>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</si>
  <si>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</si>
  <si>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</si>
  <si>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</si>
  <si>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</si>
  <si>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</si>
  <si>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</si>
  <si>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</si>
  <si>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</si>
  <si>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</si>
  <si>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</si>
  <si>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</si>
  <si>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</si>
  <si>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</si>
  <si>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</si>
  <si>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</si>
  <si>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</si>
  <si>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</si>
  <si>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</si>
  <si>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</si>
  <si>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</si>
  <si>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</si>
  <si>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</si>
  <si>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</si>
  <si>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</si>
  <si>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</si>
  <si>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</si>
  <si>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</si>
  <si>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</si>
  <si>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</si>
  <si>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</si>
  <si>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</si>
  <si>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</si>
  <si>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</si>
  <si>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</si>
  <si>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</si>
  <si>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</si>
  <si>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</si>
  <si>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</si>
  <si>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</si>
  <si>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</si>
  <si>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</si>
  <si>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</si>
  <si>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</si>
  <si>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</si>
  <si>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</si>
  <si>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</si>
  <si>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</si>
  <si>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</si>
  <si>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</si>
  <si>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</si>
  <si>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</si>
  <si>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</si>
  <si>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</si>
  <si>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</si>
  <si>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</si>
  <si>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</si>
  <si>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</si>
  <si>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</si>
  <si>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</si>
  <si>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</si>
  <si>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</si>
  <si>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</si>
  <si>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</si>
  <si>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</si>
  <si>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</si>
  <si>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</si>
  <si>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</si>
  <si>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</si>
  <si>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</si>
  <si>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</si>
  <si>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</si>
  <si>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</si>
  <si>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</si>
  <si>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</si>
  <si>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</si>
  <si>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</si>
  <si>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</si>
  <si>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</si>
  <si>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</si>
  <si>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</si>
  <si>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</si>
  <si>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</si>
  <si>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</si>
  <si>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</si>
  <si>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</si>
  <si>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</si>
  <si>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</si>
  <si>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</si>
  <si>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</si>
  <si>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</si>
  <si>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</si>
  <si>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</si>
  <si>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</si>
  <si>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</si>
  <si>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</si>
  <si>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</si>
  <si>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</si>
  <si>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</si>
  <si>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</si>
  <si>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</si>
  <si>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</si>
  <si>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</si>
  <si>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</si>
  <si>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</si>
  <si>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</si>
  <si>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</si>
  <si>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</si>
  <si>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</si>
  <si>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</si>
  <si>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</si>
  <si>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</si>
  <si>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</si>
  <si>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</si>
  <si>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</si>
  <si>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</si>
  <si>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</si>
  <si>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</si>
  <si>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</si>
  <si>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</si>
  <si>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</si>
  <si>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</si>
  <si>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</si>
  <si>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</si>
  <si>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</si>
  <si>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</si>
  <si>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</si>
  <si>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</si>
  <si>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</si>
  <si>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</si>
  <si>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</si>
  <si>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</si>
  <si>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</si>
  <si>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</si>
  <si>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</si>
  <si>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</si>
  <si>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</si>
  <si>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</si>
  <si>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</si>
  <si>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</si>
  <si>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</si>
  <si>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</si>
  <si>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</si>
  <si>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</si>
  <si>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</si>
  <si>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</si>
  <si>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</si>
  <si>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</si>
  <si>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</si>
  <si>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</si>
  <si>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</si>
  <si>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</si>
  <si>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</si>
  <si>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</si>
  <si>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</si>
  <si>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</si>
  <si>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</si>
  <si>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</si>
  <si>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</si>
  <si>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</si>
  <si>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</si>
  <si>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</si>
  <si>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</si>
  <si>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</si>
  <si>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</si>
  <si>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</si>
  <si>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</si>
  <si>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</si>
  <si>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</si>
  <si>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</si>
  <si>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</si>
  <si>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</si>
  <si>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</si>
  <si>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</si>
  <si>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</si>
  <si>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</si>
  <si>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</si>
  <si>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</si>
  <si>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</si>
  <si>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</si>
  <si>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</si>
  <si>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</si>
  <si>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</si>
  <si>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</si>
  <si>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</si>
  <si>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</si>
  <si>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</si>
  <si>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</si>
  <si>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</si>
  <si>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</si>
  <si>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</si>
  <si>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</si>
  <si>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</si>
  <si>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</si>
  <si>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</si>
  <si>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</si>
  <si>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</si>
  <si>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</si>
  <si>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</si>
  <si>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</si>
  <si>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</si>
  <si>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</si>
  <si>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</si>
  <si>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</si>
  <si>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</si>
  <si>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</si>
  <si>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</si>
  <si>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</si>
  <si>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</si>
  <si>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</si>
  <si>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</si>
  <si>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</si>
  <si>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</si>
  <si>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</si>
  <si>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</si>
  <si>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</si>
  <si>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</si>
  <si>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</si>
  <si>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</si>
  <si>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</si>
  <si>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</si>
  <si>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</si>
  <si>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</si>
  <si>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</si>
  <si>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</si>
  <si>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</si>
  <si>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</si>
  <si>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</si>
  <si>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</si>
  <si>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</si>
  <si>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</si>
  <si>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</si>
  <si>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</si>
  <si>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</si>
  <si>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</si>
  <si>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</si>
  <si>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</si>
  <si>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</si>
  <si>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</si>
  <si>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</si>
  <si>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</si>
  <si>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</si>
  <si>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</si>
  <si>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</si>
  <si>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</si>
  <si>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</si>
  <si>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</si>
  <si>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</si>
  <si>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</si>
  <si>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</si>
  <si>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</si>
  <si>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</si>
  <si>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</si>
  <si>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</si>
  <si>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</si>
  <si>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</si>
  <si>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</si>
  <si>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</si>
  <si>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</si>
  <si>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</si>
  <si>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</si>
  <si>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</si>
  <si>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</si>
  <si>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</si>
  <si>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</si>
  <si>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</si>
  <si>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</si>
  <si>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</si>
  <si>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</si>
  <si>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</si>
  <si>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</si>
  <si>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</si>
  <si>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</si>
  <si>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</si>
  <si>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</si>
  <si>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</si>
  <si>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</si>
  <si>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</si>
  <si>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</si>
  <si>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</si>
  <si>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</si>
  <si>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</si>
  <si>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</si>
  <si>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</si>
  <si>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</si>
  <si>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</si>
  <si>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</si>
  <si>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</si>
  <si>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</si>
  <si>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</si>
  <si>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</si>
  <si>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</si>
  <si>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</si>
  <si>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</si>
  <si>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</si>
  <si>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</si>
  <si>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</si>
  <si>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</si>
  <si>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</si>
  <si>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</si>
  <si>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</si>
  <si>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</si>
  <si>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</si>
  <si>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</si>
  <si>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</si>
  <si>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</si>
  <si>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</si>
  <si>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</si>
  <si>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</si>
  <si>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</si>
  <si>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</si>
  <si>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</si>
  <si>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</si>
  <si>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</si>
  <si>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</si>
  <si>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</si>
  <si>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</si>
  <si>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</si>
  <si>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</si>
  <si>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</si>
  <si>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</si>
  <si>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</si>
  <si>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</si>
  <si>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</si>
  <si>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</si>
  <si>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</si>
  <si>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</si>
  <si>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</si>
  <si>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</si>
  <si>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</si>
  <si>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</si>
  <si>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</si>
  <si>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</si>
  <si>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</si>
  <si>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</si>
  <si>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</si>
  <si>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</si>
  <si>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</si>
  <si>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</si>
  <si>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</si>
  <si>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</si>
  <si>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</si>
  <si>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</si>
  <si>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</si>
  <si>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</si>
  <si>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</si>
  <si>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</si>
  <si>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</si>
  <si>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</si>
  <si>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</si>
  <si>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</si>
  <si>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</si>
  <si>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</si>
  <si>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</si>
  <si>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</si>
  <si>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</si>
  <si>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</si>
  <si>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</si>
  <si>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</si>
  <si>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</si>
  <si>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</si>
  <si>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</si>
  <si>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</si>
  <si>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</si>
  <si>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</si>
  <si>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</si>
  <si>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</si>
  <si>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</si>
  <si>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</si>
  <si>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</si>
  <si>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</si>
  <si>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</si>
  <si>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</si>
  <si>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</si>
  <si>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</si>
  <si>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</si>
  <si>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</si>
  <si>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</si>
  <si>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</si>
  <si>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</si>
  <si>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</si>
  <si>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</si>
  <si>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</si>
  <si>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</si>
  <si>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</si>
  <si>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</si>
  <si>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</si>
  <si>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</si>
  <si>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</si>
  <si>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</si>
  <si>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</si>
  <si>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</si>
  <si>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</si>
  <si>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</si>
  <si>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</si>
  <si>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</si>
  <si>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</si>
  <si>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</si>
  <si>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</si>
  <si>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</si>
  <si>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</si>
  <si>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</si>
  <si>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</si>
  <si>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</si>
  <si>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</si>
  <si>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</si>
  <si>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</si>
  <si>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</si>
  <si>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</si>
  <si>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</si>
  <si>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</si>
  <si>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</si>
  <si>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</si>
  <si>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</si>
  <si>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</si>
  <si>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</si>
  <si>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</si>
  <si>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</si>
  <si>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</si>
  <si>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</si>
  <si>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</si>
  <si>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</si>
  <si>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</si>
  <si>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</si>
  <si>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</si>
  <si>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</si>
  <si>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</si>
  <si>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</si>
  <si>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</si>
  <si>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</si>
  <si>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</si>
  <si>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</si>
  <si>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</si>
  <si>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</si>
  <si>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</si>
  <si>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</si>
  <si>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</si>
  <si>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</si>
  <si>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</si>
  <si>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</si>
  <si>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</si>
  <si>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</si>
  <si>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</si>
  <si>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</si>
  <si>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</si>
  <si>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</si>
  <si>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</si>
  <si>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</si>
  <si>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</si>
  <si>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</si>
  <si>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</si>
  <si>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</si>
  <si>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</si>
  <si>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</si>
  <si>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</si>
  <si>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</si>
  <si>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</si>
  <si>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</si>
  <si>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</si>
  <si>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</si>
  <si>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</si>
  <si>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</si>
  <si>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</si>
  <si>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</si>
  <si>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</si>
  <si>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</si>
  <si>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</si>
  <si>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</si>
  <si>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</si>
  <si>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</si>
  <si>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</si>
  <si>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</si>
  <si>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</si>
  <si>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</si>
  <si>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</si>
  <si>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</si>
  <si>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</si>
  <si>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</si>
  <si>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</si>
  <si>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</si>
  <si>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</si>
  <si>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</si>
  <si>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</si>
  <si>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</si>
  <si>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</si>
  <si>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</si>
  <si>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</si>
  <si>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</si>
  <si>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</si>
  <si>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</si>
  <si>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</si>
  <si>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</si>
  <si>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</si>
  <si>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</si>
  <si>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</si>
  <si>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</si>
  <si>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</si>
  <si>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</si>
  <si>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</si>
  <si>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</si>
  <si>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</si>
  <si>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</si>
  <si>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</si>
  <si>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</si>
  <si>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</si>
  <si>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</si>
  <si>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</si>
  <si>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</si>
  <si>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</si>
  <si>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</si>
  <si>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</si>
  <si>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</si>
  <si>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</si>
  <si>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</si>
  <si>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</si>
  <si>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</si>
  <si>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</si>
  <si>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</si>
  <si>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</si>
  <si>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</si>
  <si>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</si>
  <si>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</si>
  <si>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</si>
  <si>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</si>
  <si>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</si>
  <si>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</si>
  <si>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</si>
  <si>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</si>
  <si>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</si>
  <si>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</si>
  <si>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</si>
  <si>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</si>
  <si>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</si>
  <si>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</si>
  <si>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</si>
  <si>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</si>
  <si>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</si>
  <si>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</si>
  <si>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</si>
  <si>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</si>
  <si>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</si>
  <si>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</si>
  <si>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</si>
  <si>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</si>
  <si>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</si>
  <si>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</si>
  <si>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</si>
  <si>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</si>
  <si>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</si>
  <si>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</si>
  <si>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</si>
  <si>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</si>
  <si>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</si>
  <si>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</si>
  <si>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</si>
  <si>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</si>
  <si>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</si>
  <si>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</si>
  <si>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</si>
  <si>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</si>
  <si>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</si>
  <si>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</si>
  <si>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</si>
  <si>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</si>
  <si>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</si>
  <si>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</si>
  <si>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</si>
  <si>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</si>
  <si>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</si>
  <si>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</si>
  <si>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</si>
  <si>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</si>
  <si>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</si>
  <si>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</si>
  <si>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</si>
  <si>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</si>
  <si>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</si>
  <si>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</si>
  <si>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</si>
  <si>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</si>
  <si>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</si>
  <si>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</si>
  <si>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</si>
  <si>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</si>
  <si>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</si>
  <si>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</si>
  <si>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</si>
  <si>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</si>
  <si>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</si>
  <si>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</si>
  <si>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</si>
  <si>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</si>
  <si>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</si>
  <si>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</si>
  <si>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</si>
  <si>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</si>
  <si>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</si>
  <si>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</si>
  <si>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</si>
  <si>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</si>
  <si>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</si>
  <si>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</si>
  <si>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</si>
  <si>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</si>
  <si>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</si>
  <si>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</si>
  <si>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</si>
  <si>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</si>
  <si>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</si>
  <si>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</si>
  <si>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</si>
  <si>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</si>
  <si>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</si>
  <si>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</si>
  <si>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</si>
  <si>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</si>
  <si>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</si>
  <si>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</si>
  <si>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</si>
  <si>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</si>
  <si>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</si>
  <si>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</si>
  <si>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</si>
  <si>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</si>
  <si>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</si>
  <si>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</si>
  <si>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</si>
  <si>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</si>
  <si>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</si>
  <si>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</si>
  <si>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</si>
  <si>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</si>
  <si>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</si>
  <si>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</si>
  <si>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</si>
  <si>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</si>
  <si>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</si>
  <si>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</si>
  <si>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</si>
  <si>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</si>
  <si>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</si>
  <si>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</si>
  <si>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</si>
  <si>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</si>
  <si>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</si>
  <si>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</si>
  <si>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</si>
  <si>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</si>
  <si>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</si>
  <si>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</si>
  <si>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</si>
  <si>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</si>
  <si>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</si>
  <si>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</si>
  <si>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</si>
  <si>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</si>
  <si>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</si>
  <si>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</si>
  <si>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</si>
  <si>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</si>
  <si>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</si>
  <si>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</si>
  <si>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</si>
  <si>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</si>
  <si>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</si>
  <si>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</si>
  <si>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</si>
  <si>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</si>
  <si>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</si>
  <si>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</si>
  <si>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</si>
  <si>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</si>
  <si>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</si>
  <si>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</si>
  <si>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</si>
  <si>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</si>
  <si>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</si>
  <si>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</si>
  <si>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</si>
  <si>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</si>
  <si>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</si>
  <si>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</si>
  <si>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</si>
  <si>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</si>
  <si>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</si>
  <si>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</si>
  <si>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</si>
  <si>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</si>
  <si>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</si>
  <si>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</si>
  <si>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</si>
  <si>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</si>
  <si>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</si>
  <si>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</si>
  <si>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</si>
  <si>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</si>
  <si>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</si>
  <si>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</si>
  <si>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</si>
  <si>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</si>
  <si>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</si>
  <si>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</si>
  <si>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</si>
  <si>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</si>
  <si>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</si>
  <si>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</si>
  <si>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</si>
  <si>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</si>
  <si>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</si>
  <si>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</si>
  <si>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</si>
  <si>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</si>
  <si>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</si>
  <si>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</si>
  <si>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</si>
  <si>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</si>
  <si>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</si>
  <si>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</si>
  <si>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</si>
  <si>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</si>
  <si>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</si>
  <si>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</si>
  <si>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</si>
  <si>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</si>
  <si>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</si>
  <si>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</si>
  <si>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</si>
  <si>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</si>
  <si>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</si>
  <si>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</si>
  <si>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</si>
  <si>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</si>
  <si>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</si>
  <si>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</si>
  <si>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</si>
  <si>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</si>
  <si>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</si>
  <si>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</si>
  <si>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</si>
  <si>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</si>
  <si>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</si>
  <si>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</si>
  <si>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</si>
  <si>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</si>
  <si>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</si>
  <si>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</si>
  <si>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</si>
  <si>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</si>
  <si>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</si>
  <si>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</si>
  <si>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</si>
  <si>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</si>
  <si>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</si>
  <si>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</si>
  <si>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</si>
  <si>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</si>
  <si>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</si>
  <si>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</si>
  <si>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</si>
  <si>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</si>
  <si>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</si>
  <si>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</si>
  <si>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</si>
  <si>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</si>
  <si>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</si>
  <si>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</si>
  <si>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</si>
  <si>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</si>
  <si>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</si>
  <si>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</si>
  <si>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</si>
  <si>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</si>
  <si>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</si>
  <si>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</si>
  <si>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</si>
  <si>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</si>
  <si>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</si>
  <si>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</si>
  <si>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</si>
  <si>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</si>
  <si>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</si>
  <si>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</si>
  <si>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</si>
  <si>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</si>
  <si>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</si>
  <si>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</si>
  <si>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</si>
  <si>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</si>
  <si>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</si>
  <si>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</si>
  <si>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</si>
  <si>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</si>
  <si>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</si>
  <si>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</si>
  <si>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</si>
  <si>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</si>
  <si>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</si>
  <si>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</si>
  <si>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</si>
  <si>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</si>
  <si>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</si>
  <si>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</si>
  <si>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</si>
  <si>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</si>
  <si>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</si>
  <si>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</si>
  <si>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</si>
  <si>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</si>
  <si>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</si>
  <si>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</si>
  <si>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</si>
  <si>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</si>
  <si>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</si>
  <si>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</si>
  <si>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</si>
  <si>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</si>
  <si>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</si>
  <si>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</si>
  <si>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</si>
  <si>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</si>
  <si>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</si>
  <si>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</si>
  <si>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</si>
  <si>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</si>
  <si>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</si>
  <si>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</si>
  <si>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</si>
  <si>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</si>
  <si>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</si>
  <si>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</si>
  <si>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</si>
  <si>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</si>
  <si>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</si>
  <si>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</si>
  <si>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</si>
  <si>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</si>
  <si>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</si>
  <si>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</si>
  <si>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</si>
  <si>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</si>
  <si>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</si>
  <si>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</si>
  <si>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</si>
  <si>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</si>
  <si>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</si>
  <si>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</si>
  <si>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</si>
  <si>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</si>
  <si>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</si>
  <si>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</si>
  <si>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</si>
  <si>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</si>
  <si>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</si>
  <si>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</si>
  <si>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</si>
  <si>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</si>
  <si>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</si>
  <si>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</si>
  <si>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</si>
  <si>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</si>
  <si>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</si>
  <si>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</si>
  <si>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</si>
  <si>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</si>
  <si>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</si>
  <si>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</si>
  <si>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</si>
  <si>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</si>
  <si>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</si>
  <si>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</si>
  <si>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</si>
  <si>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</si>
  <si>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</si>
  <si>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</si>
  <si>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</si>
  <si>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</si>
  <si>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</si>
  <si>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</si>
  <si>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</si>
  <si>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</si>
  <si>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</si>
  <si>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</si>
  <si>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</si>
  <si>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</si>
  <si>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</si>
  <si>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</si>
  <si>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</si>
  <si>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</si>
  <si>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</si>
  <si>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</si>
  <si>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</si>
  <si>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</si>
  <si>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</si>
  <si>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</si>
  <si>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</si>
  <si>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</si>
  <si>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</si>
  <si>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</si>
  <si>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</si>
  <si>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</si>
  <si>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</si>
  <si>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</si>
  <si>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</si>
  <si>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</si>
  <si>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</si>
  <si>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</si>
  <si>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</si>
  <si>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</si>
  <si>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</si>
  <si>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</si>
  <si>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</si>
  <si>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</si>
  <si>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</si>
  <si>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</si>
  <si>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</si>
  <si>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</si>
  <si>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</si>
  <si>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</si>
  <si>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</si>
  <si>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</si>
  <si>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</si>
  <si>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</si>
  <si>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</si>
  <si>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</si>
  <si>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</si>
  <si>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</si>
  <si>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</si>
  <si>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</si>
  <si>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</si>
  <si>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</si>
  <si>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</si>
  <si>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</si>
  <si>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</si>
  <si>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</si>
  <si>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</si>
  <si>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</si>
  <si>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</si>
  <si>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</si>
  <si>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</si>
  <si>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</si>
  <si>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</si>
  <si>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</si>
  <si>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</si>
  <si>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</si>
  <si>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</si>
  <si>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</si>
  <si>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</si>
  <si>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</si>
  <si>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</si>
  <si>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</si>
  <si>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</si>
  <si>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</si>
  <si>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</si>
  <si>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</si>
  <si>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</si>
  <si>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</si>
  <si>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</si>
  <si>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</si>
  <si>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</si>
  <si>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</si>
  <si>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</si>
  <si>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</si>
  <si>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</si>
  <si>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</si>
  <si>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</si>
  <si>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</si>
  <si>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</si>
  <si>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</si>
  <si>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</si>
  <si>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</si>
  <si>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</si>
  <si>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</si>
  <si>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</si>
  <si>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</si>
  <si>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</si>
  <si>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</si>
  <si>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</si>
  <si>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</si>
  <si>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</si>
  <si>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</si>
  <si>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</si>
  <si>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</si>
  <si>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</si>
  <si>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</si>
  <si>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</si>
  <si>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</si>
  <si>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</si>
  <si>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</si>
  <si>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</si>
  <si>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</si>
  <si>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</si>
  <si>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</si>
  <si>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</si>
  <si>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</si>
  <si>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</si>
  <si>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</si>
  <si>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</si>
  <si>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</si>
  <si>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</si>
  <si>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</si>
  <si>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</si>
  <si>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</si>
  <si>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</si>
  <si>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</si>
  <si>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</si>
  <si>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</si>
  <si>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</si>
  <si>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</si>
  <si>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</si>
  <si>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</si>
  <si>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</si>
  <si>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</si>
  <si>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</si>
  <si>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</si>
  <si>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</si>
  <si>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</si>
  <si>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</si>
  <si>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</si>
  <si>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</si>
  <si>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</si>
  <si>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</si>
  <si>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</si>
  <si>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</si>
  <si>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</si>
  <si>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</si>
  <si>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</si>
  <si>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</si>
  <si>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</si>
  <si>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</si>
  <si>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</si>
  <si>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</si>
  <si>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</si>
  <si>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</si>
  <si>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</si>
  <si>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</si>
  <si>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</si>
  <si>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</si>
  <si>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</si>
  <si>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</si>
  <si>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</si>
  <si>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</si>
  <si>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</si>
  <si>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</si>
  <si>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</si>
  <si>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</si>
  <si>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</si>
  <si>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</si>
  <si>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</si>
  <si>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</si>
  <si>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</si>
  <si>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</si>
  <si>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</si>
  <si>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</si>
  <si>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</si>
  <si>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</si>
  <si>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</si>
  <si>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</si>
  <si>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</si>
  <si>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</si>
  <si>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</si>
  <si>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</si>
  <si>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</si>
  <si>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</si>
  <si>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</si>
  <si>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</si>
  <si>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</si>
  <si>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</si>
  <si>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</si>
  <si>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</si>
  <si>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</si>
  <si>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</si>
  <si>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</si>
  <si>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</si>
  <si>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</si>
  <si>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</si>
  <si>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</si>
  <si>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</si>
  <si>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</si>
  <si>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</si>
  <si>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</si>
  <si>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</si>
  <si>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</si>
  <si>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</si>
  <si>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</si>
  <si>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</si>
  <si>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</si>
  <si>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</si>
  <si>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</si>
  <si>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</si>
  <si>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</si>
  <si>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</si>
  <si>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</si>
  <si>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</si>
  <si>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</si>
  <si>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</si>
  <si>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</si>
  <si>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</si>
  <si>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</si>
  <si>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</si>
  <si>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</si>
  <si>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</si>
  <si>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</si>
  <si>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</si>
  <si>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</si>
  <si>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</si>
  <si>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</si>
  <si>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</si>
  <si>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</si>
  <si>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</si>
  <si>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</si>
  <si>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</si>
  <si>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</si>
  <si>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</si>
  <si>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</si>
  <si>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</si>
  <si>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</si>
  <si>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</si>
  <si>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</si>
  <si>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</si>
  <si>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</si>
  <si>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</si>
  <si>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</si>
  <si>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</si>
  <si>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</si>
  <si>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</si>
  <si>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</si>
  <si>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</si>
  <si>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</si>
  <si>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</si>
  <si>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</si>
  <si>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</si>
  <si>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</si>
  <si>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</si>
  <si>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</si>
  <si>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</si>
  <si>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</si>
  <si>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</si>
  <si>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</si>
  <si>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</si>
  <si>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</si>
  <si>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</si>
  <si>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</si>
  <si>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</si>
  <si>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</si>
  <si>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</si>
  <si>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</si>
  <si>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</si>
  <si>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</si>
  <si>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</si>
  <si>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</si>
  <si>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</si>
  <si>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</si>
  <si>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</si>
  <si>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</si>
  <si>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</si>
  <si>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</si>
  <si>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</si>
  <si>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</si>
  <si>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</si>
  <si>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</si>
  <si>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</si>
  <si>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</si>
  <si>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</si>
  <si>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</si>
  <si>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</si>
  <si>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</si>
  <si>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</si>
  <si>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</si>
  <si>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</si>
  <si>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</si>
  <si>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</si>
  <si>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</si>
  <si>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</si>
  <si>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</si>
  <si>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</si>
  <si>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</si>
  <si>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</si>
  <si>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</si>
  <si>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</si>
  <si>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</si>
  <si>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</si>
  <si>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</si>
  <si>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</si>
  <si>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</si>
  <si>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</si>
  <si>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</si>
  <si>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</si>
  <si>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</si>
  <si>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</si>
  <si>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</si>
  <si>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</si>
  <si>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</si>
  <si>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</si>
  <si>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</si>
  <si>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</si>
  <si>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</si>
  <si>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</si>
  <si>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</si>
  <si>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</si>
  <si>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</si>
  <si>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</si>
  <si>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</si>
  <si>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</si>
  <si>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</si>
  <si>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</si>
  <si>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</si>
  <si>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</si>
  <si>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</si>
  <si>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</si>
  <si>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</si>
  <si>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</si>
  <si>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</si>
  <si>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</si>
  <si>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</si>
  <si>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</si>
  <si>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</si>
  <si>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</si>
  <si>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</si>
  <si>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</si>
  <si>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</si>
  <si>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</si>
  <si>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</si>
  <si>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</si>
  <si>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</si>
  <si>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</si>
  <si>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</si>
  <si>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</si>
  <si>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</si>
  <si>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</si>
  <si>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</si>
  <si>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</si>
  <si>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</si>
  <si>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</si>
  <si>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</si>
  <si>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</si>
  <si>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</si>
  <si>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</si>
  <si>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</si>
  <si>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</si>
  <si>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</si>
  <si>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</si>
  <si>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</si>
  <si>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</si>
  <si>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</si>
  <si>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</si>
  <si>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</si>
  <si>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</si>
  <si>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</si>
  <si>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</si>
  <si>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</si>
  <si>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</si>
  <si>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</si>
  <si>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</si>
  <si>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</si>
  <si>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</si>
  <si>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</si>
  <si>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</si>
  <si>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</si>
  <si>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</si>
  <si>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</si>
  <si>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</si>
  <si>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</si>
  <si>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</si>
  <si>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</si>
  <si>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</si>
  <si>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</si>
  <si>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</si>
  <si>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</si>
  <si>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</si>
  <si>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</si>
  <si>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</si>
  <si>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</si>
  <si>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</si>
  <si>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</si>
  <si>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</si>
  <si>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</si>
  <si>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</si>
  <si>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</si>
  <si>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</si>
  <si>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</si>
  <si>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</si>
  <si>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</si>
  <si>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</si>
  <si>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</si>
  <si>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</si>
  <si>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</si>
  <si>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</si>
  <si>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</si>
  <si>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</si>
  <si>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</si>
  <si>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</si>
  <si>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</si>
  <si>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</si>
  <si>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</si>
  <si>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</si>
  <si>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</si>
  <si>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</si>
  <si>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</si>
  <si>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</si>
  <si>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</si>
  <si>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</si>
  <si>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</si>
  <si>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</si>
  <si>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</si>
  <si>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</si>
  <si>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</si>
  <si>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</si>
  <si>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</si>
  <si>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</si>
  <si>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</si>
  <si>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</si>
  <si>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</si>
  <si>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</si>
  <si>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</si>
  <si>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</si>
  <si>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</si>
  <si>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</si>
  <si>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</si>
  <si>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</si>
  <si>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</si>
  <si>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</si>
  <si>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</si>
  <si>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</si>
  <si>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</si>
  <si>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</si>
  <si>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</si>
  <si>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</si>
  <si>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</si>
  <si>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</si>
  <si>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</si>
  <si>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</si>
  <si>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</si>
  <si>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</si>
  <si>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</si>
  <si>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</si>
  <si>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</si>
  <si>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</si>
  <si>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</si>
  <si>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</si>
  <si>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</si>
  <si>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</si>
  <si>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</si>
  <si>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</si>
  <si>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</si>
  <si>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</si>
  <si>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</si>
  <si>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</si>
  <si>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</si>
  <si>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</si>
  <si>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</si>
  <si>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</si>
  <si>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</si>
  <si>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</si>
  <si>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</si>
  <si>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</si>
  <si>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</si>
  <si>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</si>
  <si>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</si>
  <si>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</si>
  <si>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</si>
  <si>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</si>
  <si>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</si>
  <si>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</si>
  <si>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</si>
  <si>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</si>
  <si>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</si>
  <si>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</si>
  <si>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</si>
  <si>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</si>
  <si>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</si>
  <si>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</si>
  <si>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</si>
  <si>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</si>
  <si>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</si>
  <si>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</si>
  <si>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</si>
  <si>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</si>
  <si>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</si>
  <si>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</si>
  <si>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</si>
  <si>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</si>
  <si>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</si>
  <si>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</si>
  <si>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</si>
  <si>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</si>
  <si>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</si>
  <si>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</si>
  <si>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</si>
  <si>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</si>
  <si>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</si>
  <si>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</si>
  <si>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</si>
  <si>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</si>
  <si>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</si>
  <si>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</si>
  <si>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</si>
  <si>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</si>
  <si>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</si>
  <si>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</si>
  <si>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</si>
  <si>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</si>
  <si>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</si>
  <si>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</si>
  <si>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</si>
  <si>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</si>
  <si>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</si>
  <si>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</si>
  <si>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</si>
  <si>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</si>
  <si>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</si>
  <si>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</si>
  <si>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</si>
  <si>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</si>
  <si>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</si>
  <si>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</si>
  <si>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</si>
  <si>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</si>
  <si>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</si>
  <si>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</si>
  <si>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</si>
  <si>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</si>
  <si>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</si>
  <si>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</si>
  <si>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</si>
  <si>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</si>
  <si>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</si>
  <si>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</si>
  <si>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</si>
  <si>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</si>
  <si>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</si>
  <si>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</si>
  <si>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</si>
  <si>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</si>
  <si>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</si>
  <si>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</si>
  <si>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</si>
  <si>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</si>
  <si>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</si>
  <si>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</si>
  <si>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</si>
  <si>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</si>
  <si>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</si>
  <si>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</si>
  <si>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</si>
  <si>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</si>
  <si>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</si>
  <si>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</si>
  <si>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</si>
  <si>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</si>
  <si>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</si>
  <si>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</si>
  <si>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</si>
  <si>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</si>
  <si>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</si>
  <si>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</si>
  <si>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</si>
  <si>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</si>
  <si>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</si>
  <si>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</si>
  <si>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</si>
  <si>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</si>
  <si>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</si>
  <si>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</si>
  <si>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</si>
  <si>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</si>
  <si>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</si>
  <si>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</si>
  <si>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</si>
  <si>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</si>
  <si>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</si>
  <si>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</si>
  <si>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</si>
  <si>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</si>
  <si>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</si>
  <si>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</si>
  <si>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</si>
  <si>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</si>
  <si>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</si>
  <si>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</si>
  <si>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</si>
  <si>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</si>
  <si>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</si>
  <si>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</si>
  <si>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</si>
  <si>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</si>
  <si>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</si>
  <si>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</si>
  <si>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</si>
  <si>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</si>
  <si>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</si>
  <si>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</si>
  <si>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</si>
  <si>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</si>
  <si>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</si>
  <si>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</si>
  <si>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</si>
  <si>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</si>
  <si>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</si>
  <si>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</si>
  <si>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</si>
  <si>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</si>
  <si>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</si>
  <si>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</si>
  <si>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</si>
  <si>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</si>
  <si>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</si>
  <si>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</si>
  <si>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</si>
  <si>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</si>
  <si>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</si>
  <si>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</si>
  <si>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</si>
  <si>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</si>
  <si>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</si>
  <si>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</si>
  <si>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</si>
  <si>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</si>
  <si>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</si>
  <si>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</si>
  <si>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</si>
  <si>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</si>
  <si>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</si>
  <si>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</si>
  <si>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</si>
  <si>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</si>
  <si>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</si>
  <si>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</si>
  <si>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</si>
  <si>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</si>
  <si>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</si>
  <si>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</si>
  <si>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</si>
  <si>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</si>
  <si>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</si>
  <si>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</si>
  <si>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</si>
  <si>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</si>
  <si>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</si>
  <si>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</si>
  <si>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</si>
  <si>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</si>
  <si>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</si>
  <si>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</si>
  <si>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</si>
  <si>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</si>
  <si>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</si>
  <si>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</si>
  <si>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</si>
  <si>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</si>
  <si>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</si>
  <si>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</si>
  <si>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</si>
  <si>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</si>
  <si>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</si>
  <si>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</si>
  <si>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</si>
  <si>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</si>
  <si>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</si>
  <si>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</si>
  <si>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</si>
  <si>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</si>
  <si>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</si>
  <si>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</si>
  <si>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</si>
  <si>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</si>
  <si>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</si>
  <si>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</si>
  <si>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</si>
  <si>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</si>
  <si>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</si>
  <si>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</si>
  <si>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</si>
  <si>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</si>
  <si>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</si>
  <si>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</si>
  <si>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</si>
  <si>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</si>
  <si>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</si>
  <si>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</si>
  <si>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</si>
  <si>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</si>
  <si>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</si>
  <si>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</si>
  <si>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</si>
  <si>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</si>
  <si>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</si>
  <si>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</si>
  <si>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</si>
  <si>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</si>
  <si>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</si>
  <si>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</si>
  <si>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</si>
  <si>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</si>
  <si>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</si>
  <si>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</si>
  <si>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</si>
  <si>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</si>
  <si>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</si>
  <si>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</si>
  <si>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</si>
  <si>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</si>
  <si>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</si>
  <si>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</si>
  <si>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</si>
  <si>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</si>
  <si>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</si>
  <si>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</si>
  <si>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</si>
  <si>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</si>
  <si>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</si>
  <si>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</si>
  <si>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</si>
  <si>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</si>
  <si>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</si>
  <si>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</si>
  <si>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</si>
  <si>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</si>
  <si>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</si>
  <si>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</si>
  <si>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</si>
  <si>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</si>
  <si>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</si>
  <si>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</si>
  <si>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</si>
  <si>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</si>
  <si>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</si>
  <si>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</si>
  <si>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</si>
  <si>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</si>
  <si>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</si>
  <si>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</si>
  <si>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</si>
  <si>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</si>
  <si>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</si>
  <si>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</si>
  <si>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</si>
  <si>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</si>
  <si>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</si>
  <si>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</si>
  <si>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</si>
  <si>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</si>
  <si>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</si>
  <si>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</si>
  <si>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</si>
  <si>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</si>
  <si>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</si>
  <si>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</si>
  <si>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</si>
  <si>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</si>
  <si>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</si>
  <si>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</si>
  <si>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</si>
  <si>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</si>
  <si>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</si>
  <si>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</si>
  <si>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</si>
  <si>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</si>
  <si>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</si>
  <si>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</si>
  <si>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</si>
  <si>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</si>
  <si>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</si>
  <si>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</si>
  <si>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</si>
  <si>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</si>
  <si>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</si>
  <si>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</si>
  <si>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</si>
  <si>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</si>
  <si>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</si>
  <si>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</si>
  <si>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</si>
  <si>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</si>
  <si>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</si>
  <si>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</si>
  <si>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</si>
  <si>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</si>
  <si>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</si>
  <si>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</si>
  <si>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</si>
  <si>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</si>
  <si>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</si>
  <si>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</si>
  <si>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</si>
  <si>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</si>
  <si>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</si>
  <si>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</si>
  <si>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</si>
  <si>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</si>
  <si>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</si>
  <si>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</si>
  <si>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</si>
  <si>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</si>
  <si>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</si>
  <si>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</si>
  <si>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</si>
  <si>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</si>
  <si>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</si>
  <si>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</si>
  <si>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</si>
  <si>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</si>
  <si>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</si>
  <si>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</si>
  <si>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</si>
  <si>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</si>
  <si>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</si>
  <si>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</si>
  <si>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</si>
  <si>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</si>
  <si>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</si>
  <si>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</si>
  <si>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</si>
  <si>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</si>
  <si>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</si>
  <si>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</si>
  <si>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</si>
  <si>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</si>
  <si>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</si>
  <si>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</si>
  <si>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</si>
  <si>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</si>
  <si>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</si>
  <si>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</si>
  <si>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</si>
  <si>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</si>
  <si>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</si>
  <si>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</si>
  <si>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</si>
  <si>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</si>
  <si>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</si>
  <si>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</si>
  <si>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</si>
  <si>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</si>
  <si>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</si>
  <si>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</si>
  <si>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</si>
  <si>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</si>
  <si>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</si>
  <si>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</si>
  <si>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</si>
  <si>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</si>
  <si>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</si>
  <si>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</si>
  <si>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</si>
  <si>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</si>
  <si>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</si>
  <si>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</si>
  <si>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</si>
  <si>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</si>
  <si>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</si>
  <si>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</si>
  <si>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</si>
  <si>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</si>
  <si>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</si>
  <si>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</si>
  <si>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</si>
  <si>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</si>
  <si>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</si>
  <si>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</si>
  <si>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</si>
  <si>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</si>
  <si>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</si>
  <si>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</si>
  <si>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</si>
  <si>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</si>
  <si>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</si>
  <si>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</si>
  <si>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</si>
  <si>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</si>
  <si>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</si>
  <si>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</si>
  <si>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</si>
  <si>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</si>
  <si>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</si>
  <si>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</si>
  <si>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</si>
  <si>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</si>
  <si>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</si>
  <si>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</si>
  <si>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</si>
  <si>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</si>
  <si>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</si>
  <si>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</si>
  <si>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</si>
  <si>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</si>
  <si>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</si>
  <si>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</si>
  <si>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</si>
  <si>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</si>
  <si>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</si>
  <si>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</si>
  <si>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</si>
  <si>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</si>
  <si>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</si>
  <si>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</si>
  <si>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</si>
  <si>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</si>
  <si>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</si>
  <si>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</si>
  <si>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</si>
  <si>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</si>
  <si>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</si>
  <si>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</si>
  <si>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</si>
  <si>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</si>
  <si>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</si>
  <si>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</si>
  <si>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</si>
  <si>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</si>
  <si>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</si>
  <si>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</si>
  <si>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</si>
  <si>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</si>
  <si>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</si>
  <si>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</si>
  <si>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</si>
  <si>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</si>
  <si>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</si>
  <si>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</si>
  <si>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</si>
  <si>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</si>
  <si>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</si>
  <si>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</si>
  <si>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</si>
  <si>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</si>
  <si>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</si>
  <si>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</si>
  <si>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</si>
  <si>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</si>
  <si>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</si>
  <si>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</si>
  <si>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</si>
  <si>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</si>
  <si>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</si>
  <si>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</si>
  <si>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</si>
  <si>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</si>
  <si>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</si>
  <si>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</si>
  <si>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</si>
  <si>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</si>
  <si>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</si>
  <si>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</si>
  <si>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</si>
  <si>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</si>
  <si>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</si>
  <si>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</si>
  <si>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</si>
  <si>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</si>
  <si>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</si>
  <si>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</si>
  <si>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</si>
  <si>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</si>
  <si>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</si>
  <si>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</si>
  <si>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</si>
  <si>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</si>
  <si>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</si>
  <si>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</si>
  <si>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</si>
  <si>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</si>
  <si>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</si>
  <si>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</si>
  <si>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</si>
  <si>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</si>
  <si>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</si>
  <si>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</si>
  <si>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</si>
  <si>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</si>
  <si>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</si>
  <si>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</si>
  <si>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</si>
  <si>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</si>
  <si>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</si>
  <si>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</si>
  <si>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</si>
  <si>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</si>
  <si>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</si>
  <si>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</si>
  <si>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</si>
  <si>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</si>
  <si>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</si>
  <si>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</si>
  <si>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</si>
  <si>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</si>
  <si>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</si>
  <si>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</si>
  <si>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</si>
  <si>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</si>
  <si>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</si>
  <si>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</si>
  <si>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</si>
  <si>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</si>
  <si>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</si>
  <si>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</si>
  <si>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</si>
  <si>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</si>
  <si>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</si>
  <si>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</si>
  <si>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</si>
  <si>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</si>
  <si>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</si>
  <si>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</si>
  <si>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</si>
  <si>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</si>
  <si>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</si>
  <si>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</si>
  <si>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</si>
  <si>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</si>
  <si>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</si>
  <si>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</si>
  <si>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</si>
  <si>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</si>
  <si>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</si>
  <si>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</si>
  <si>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</si>
  <si>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</si>
  <si>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</si>
  <si>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</si>
  <si>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</si>
  <si>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</si>
  <si>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</si>
  <si>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</si>
  <si>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</si>
  <si>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</si>
  <si>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</si>
  <si>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</si>
  <si>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</si>
  <si>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</si>
  <si>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</si>
  <si>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</si>
  <si>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</si>
  <si>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</si>
  <si>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</si>
  <si>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</si>
  <si>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</si>
  <si>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</si>
  <si>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</si>
  <si>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</si>
  <si>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</si>
  <si>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</si>
  <si>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</si>
  <si>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</si>
  <si>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</si>
  <si>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</si>
  <si>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</si>
  <si>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</si>
  <si>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</si>
  <si>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</si>
  <si>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</si>
  <si>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</si>
  <si>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</si>
  <si>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</si>
  <si>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</si>
  <si>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</si>
  <si>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</si>
  <si>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</si>
  <si>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</si>
  <si>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</si>
  <si>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</si>
  <si>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</si>
  <si>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</si>
  <si>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</si>
  <si>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</si>
  <si>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</si>
  <si>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</si>
  <si>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</si>
  <si>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</si>
  <si>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</si>
  <si>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</si>
  <si>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</si>
  <si>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</si>
  <si>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</si>
  <si>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</si>
  <si>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</si>
  <si>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</si>
  <si>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</si>
  <si>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</si>
  <si>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</si>
  <si>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</si>
  <si>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</si>
  <si>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</si>
  <si>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</si>
  <si>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</si>
  <si>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</si>
  <si>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</si>
  <si>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</si>
  <si>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</si>
  <si>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</si>
  <si>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</si>
  <si>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</si>
  <si>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</si>
  <si>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</si>
  <si>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</si>
  <si>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</si>
  <si>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</si>
  <si>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</si>
  <si>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</si>
  <si>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</si>
  <si>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</si>
  <si>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</si>
  <si>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</si>
  <si>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</si>
  <si>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</si>
  <si>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</si>
  <si>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</si>
  <si>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</si>
  <si>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</si>
  <si>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</si>
  <si>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</si>
  <si>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</si>
  <si>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</si>
  <si>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</si>
  <si>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</si>
  <si>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</si>
  <si>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</si>
  <si>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</si>
  <si>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</si>
  <si>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</si>
  <si>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</si>
  <si>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</si>
  <si>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</si>
  <si>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</si>
  <si>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</si>
  <si>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</si>
  <si>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</si>
  <si>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</si>
  <si>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</si>
  <si>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</si>
  <si>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</si>
  <si>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</si>
  <si>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</si>
  <si>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</si>
  <si>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</si>
  <si>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</si>
  <si>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</si>
  <si>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</si>
  <si>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</si>
  <si>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</si>
  <si>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</si>
  <si>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</si>
  <si>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</si>
  <si>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</si>
  <si>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</si>
  <si>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</si>
  <si>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</si>
  <si>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</si>
  <si>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</si>
  <si>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</si>
  <si>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</si>
  <si>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</si>
  <si>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</si>
  <si>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</si>
  <si>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</si>
  <si>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</si>
  <si>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</si>
  <si>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</si>
  <si>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</si>
  <si>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</si>
  <si>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</si>
  <si>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</si>
  <si>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</si>
  <si>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</si>
  <si>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</si>
  <si>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</si>
  <si>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</si>
  <si>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</si>
  <si>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</si>
  <si>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</si>
  <si>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</si>
  <si>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</si>
  <si>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</si>
  <si>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</si>
  <si>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</si>
  <si>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</si>
  <si>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</si>
  <si>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</si>
  <si>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</si>
  <si>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</si>
  <si>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</si>
  <si>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</si>
  <si>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</si>
  <si>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</si>
  <si>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</si>
  <si>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</si>
  <si>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</si>
  <si>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</si>
  <si>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</si>
  <si>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</si>
  <si>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</si>
  <si>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</si>
  <si>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</si>
  <si>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</si>
  <si>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</si>
  <si>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</si>
  <si>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</si>
  <si>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</si>
  <si>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</si>
  <si>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</si>
  <si>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</si>
  <si>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</si>
  <si>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</si>
  <si>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</si>
  <si>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</si>
  <si>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</si>
  <si>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</si>
  <si>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</si>
  <si>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</si>
  <si>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</si>
  <si>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</si>
  <si>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</si>
  <si>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</si>
  <si>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</si>
  <si>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</si>
  <si>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</si>
  <si>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</si>
  <si>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</si>
  <si>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</si>
  <si>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</si>
  <si>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</si>
  <si>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</si>
  <si>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</si>
  <si>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</si>
  <si>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</si>
  <si>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</si>
  <si>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</si>
  <si>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</si>
  <si>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</si>
  <si>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</si>
  <si>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</si>
  <si>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</si>
  <si>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</si>
  <si>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</si>
  <si>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</si>
  <si>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</si>
  <si>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</si>
  <si>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</si>
  <si>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</si>
  <si>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</si>
  <si>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</si>
  <si>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</si>
  <si>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</si>
  <si>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</si>
  <si>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</si>
  <si>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</si>
  <si>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</si>
  <si>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</si>
  <si>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</si>
  <si>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</si>
  <si>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</si>
  <si>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</si>
  <si>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</si>
  <si>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</si>
  <si>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</si>
  <si>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</si>
  <si>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</si>
  <si>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</si>
  <si>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</si>
  <si>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</si>
  <si>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</si>
  <si>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</si>
  <si>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</si>
  <si>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</si>
  <si>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</si>
  <si>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</si>
  <si>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</si>
  <si>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</si>
  <si>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</si>
  <si>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</si>
  <si>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</si>
  <si>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</si>
  <si>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</si>
  <si>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</si>
  <si>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</si>
  <si>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</si>
  <si>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</si>
  <si>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</si>
  <si>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</si>
  <si>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</si>
  <si>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</si>
  <si>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</si>
  <si>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</si>
  <si>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</si>
  <si>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</si>
  <si>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</si>
  <si>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</si>
  <si>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</si>
  <si>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</si>
  <si>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</si>
  <si>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</si>
  <si>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</si>
  <si>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</si>
  <si>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</si>
  <si>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</si>
  <si>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</si>
  <si>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</si>
  <si>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</si>
  <si>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</si>
  <si>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</si>
  <si>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</si>
  <si>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</si>
  <si>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</si>
  <si>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</si>
  <si>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</si>
  <si>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</si>
  <si>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</si>
  <si>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</si>
  <si>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</si>
  <si>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</si>
  <si>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</si>
  <si>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</si>
  <si>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</si>
  <si>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</si>
  <si>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</si>
  <si>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</si>
  <si>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</si>
  <si>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</si>
  <si>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</si>
  <si>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</si>
  <si>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</si>
  <si>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</si>
  <si>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</si>
  <si>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</si>
  <si>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</si>
  <si>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</si>
  <si>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</si>
  <si>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</si>
  <si>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</si>
  <si>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</si>
  <si>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</si>
  <si>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</si>
  <si>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</si>
  <si>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</si>
  <si>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</si>
  <si>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</si>
  <si>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</si>
  <si>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</si>
  <si>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</si>
  <si>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</si>
  <si>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</si>
  <si>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</si>
  <si>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</si>
  <si>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</si>
  <si>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</si>
  <si>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</si>
  <si>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</si>
  <si>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</si>
  <si>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</si>
  <si>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</si>
  <si>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</si>
  <si>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</si>
  <si>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</si>
  <si>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</si>
  <si>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</si>
  <si>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</si>
  <si>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</si>
  <si>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</si>
  <si>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</si>
  <si>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</si>
  <si>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</si>
  <si>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</si>
  <si>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</si>
  <si>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</si>
  <si>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</si>
  <si>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</si>
  <si>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</si>
  <si>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</si>
  <si>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</si>
  <si>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</si>
  <si>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</si>
  <si>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</si>
  <si>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</si>
  <si>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</si>
  <si>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</si>
  <si>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</si>
  <si>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</si>
  <si>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</si>
  <si>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</si>
  <si>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</si>
  <si>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</si>
  <si>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</si>
  <si>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</si>
  <si>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</si>
  <si>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</si>
  <si>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</si>
  <si>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</si>
  <si>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</si>
  <si>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</si>
  <si>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</si>
  <si>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</si>
  <si>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</si>
  <si>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</si>
  <si>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</si>
  <si>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</si>
  <si>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</si>
  <si>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</si>
  <si>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</si>
  <si>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</si>
  <si>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</si>
  <si>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</si>
  <si>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</si>
  <si>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</si>
  <si>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</si>
  <si>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</si>
  <si>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</si>
  <si>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</si>
  <si>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</si>
  <si>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</si>
  <si>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</si>
  <si>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</si>
  <si>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</si>
  <si>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</si>
  <si>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</si>
  <si>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</si>
  <si>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</si>
  <si>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</si>
  <si>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</si>
  <si>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</si>
  <si>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</si>
  <si>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</si>
  <si>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</si>
  <si>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</si>
  <si>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</si>
  <si>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</si>
  <si>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</si>
  <si>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</si>
  <si>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</si>
  <si>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</si>
  <si>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</si>
  <si>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</si>
  <si>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</si>
  <si>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</si>
  <si>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</si>
  <si>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</si>
  <si>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</si>
  <si>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</si>
  <si>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</si>
  <si>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</si>
  <si>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</si>
  <si>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</si>
  <si>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</si>
  <si>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</si>
  <si>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</si>
  <si>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</si>
  <si>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</si>
  <si>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</si>
  <si>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</si>
  <si>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</si>
  <si>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</si>
  <si>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</si>
  <si>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</si>
  <si>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</si>
  <si>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</si>
  <si>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</si>
  <si>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</si>
  <si>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</si>
  <si>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</si>
  <si>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</si>
  <si>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</si>
  <si>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</si>
  <si>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</si>
  <si>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</si>
  <si>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</si>
  <si>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</si>
  <si>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</si>
  <si>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</si>
  <si>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</si>
  <si>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</si>
  <si>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</si>
  <si>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</si>
  <si>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</si>
  <si>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</si>
  <si>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</si>
  <si>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</si>
  <si>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</si>
  <si>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</si>
  <si>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</si>
  <si>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</si>
  <si>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</si>
  <si>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</si>
  <si>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</si>
  <si>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</si>
  <si>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</si>
  <si>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</si>
  <si>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</si>
  <si>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</si>
  <si>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</si>
  <si>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</si>
  <si>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</si>
  <si>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</si>
  <si>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</si>
  <si>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</si>
  <si>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</si>
  <si>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</si>
  <si>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</si>
  <si>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</si>
  <si>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</si>
  <si>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</si>
  <si>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</si>
  <si>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</si>
  <si>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</si>
  <si>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</si>
  <si>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</si>
  <si>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</si>
  <si>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</si>
  <si>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</si>
  <si>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</si>
  <si>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</si>
  <si>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</si>
  <si>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</si>
  <si>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</si>
  <si>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</si>
  <si>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</si>
  <si>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</si>
  <si>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</si>
  <si>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</si>
  <si>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</si>
  <si>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</si>
  <si>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</si>
  <si>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</si>
  <si>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</si>
  <si>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</si>
  <si>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</si>
  <si>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</si>
  <si>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</si>
  <si>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</si>
  <si>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</si>
  <si>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</si>
  <si>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</si>
  <si>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</si>
  <si>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</si>
  <si>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</si>
  <si>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</si>
  <si>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</si>
  <si>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</si>
  <si>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</si>
  <si>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</si>
  <si>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</si>
  <si>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</si>
  <si>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</si>
  <si>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</si>
  <si>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</si>
  <si>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</si>
  <si>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</si>
  <si>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</si>
  <si>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</si>
  <si>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</si>
  <si>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</si>
  <si>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</si>
  <si>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</si>
  <si>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</si>
  <si>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</si>
  <si>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</si>
  <si>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</si>
  <si>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</si>
  <si>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</si>
  <si>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</si>
  <si>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</si>
  <si>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</si>
  <si>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</si>
  <si>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</si>
  <si>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</si>
  <si>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</si>
  <si>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</si>
  <si>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</si>
  <si>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</si>
  <si>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</si>
  <si>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</si>
  <si>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</si>
  <si>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</si>
  <si>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</si>
  <si>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</si>
  <si>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</si>
  <si>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</si>
  <si>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</si>
  <si>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</si>
  <si>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</si>
  <si>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</si>
  <si>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</si>
  <si>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</si>
  <si>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</si>
  <si>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</si>
  <si>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</si>
  <si>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</si>
  <si>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</si>
  <si>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</si>
  <si>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</si>
  <si>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</si>
  <si>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</si>
  <si>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</si>
  <si>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</si>
  <si>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</si>
  <si>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</si>
  <si>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</si>
  <si>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</si>
  <si>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</si>
  <si>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</si>
  <si>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</si>
  <si>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</si>
  <si>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</si>
  <si>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</si>
  <si>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</si>
  <si>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</si>
  <si>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</si>
  <si>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</si>
  <si>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</si>
  <si>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</si>
  <si>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</si>
  <si>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</si>
  <si>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</si>
  <si>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</si>
  <si>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</si>
  <si>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</si>
  <si>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</si>
  <si>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</si>
  <si>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</si>
  <si>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</si>
  <si>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</si>
  <si>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</si>
  <si>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</si>
  <si>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</si>
  <si>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</si>
  <si>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</si>
  <si>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</si>
  <si>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</si>
  <si>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</si>
  <si>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</si>
  <si>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</si>
  <si>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</si>
  <si>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</si>
  <si>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</si>
  <si>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</si>
  <si>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</si>
  <si>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</si>
  <si>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</si>
  <si>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</si>
  <si>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</si>
  <si>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</si>
  <si>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</si>
  <si>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</si>
  <si>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</si>
  <si>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</si>
  <si>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</si>
  <si>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</si>
  <si>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</si>
  <si>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</si>
  <si>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</si>
  <si>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</si>
  <si>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</si>
  <si>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</si>
  <si>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</si>
  <si>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</si>
  <si>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</si>
  <si>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</si>
  <si>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</si>
  <si>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</si>
  <si>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</si>
  <si>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</si>
  <si>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</si>
  <si>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</si>
  <si>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</si>
  <si>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</si>
  <si>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</si>
  <si>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</si>
  <si>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</si>
  <si>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</si>
  <si>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</si>
  <si>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</si>
  <si>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</si>
  <si>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</si>
  <si>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</si>
  <si>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</si>
  <si>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</si>
  <si>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</si>
  <si>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</si>
  <si>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</si>
  <si>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</si>
  <si>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</si>
  <si>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</si>
  <si>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</si>
  <si>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</si>
  <si>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</si>
  <si>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</si>
  <si>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</si>
  <si>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</si>
  <si>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</si>
  <si>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</si>
  <si>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</si>
  <si>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</si>
  <si>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</si>
  <si>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</si>
  <si>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</si>
  <si>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</si>
  <si>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</si>
  <si>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</si>
  <si>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</si>
  <si>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</si>
  <si>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</si>
  <si>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</si>
  <si>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</si>
  <si>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</si>
  <si>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</si>
  <si>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</si>
  <si>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</si>
  <si>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</si>
  <si>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</si>
  <si>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</si>
  <si>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</si>
  <si>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</si>
  <si>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</si>
  <si>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</si>
  <si>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</si>
  <si>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</si>
  <si>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</si>
  <si>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</si>
  <si>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</si>
  <si>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</si>
  <si>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</si>
  <si>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</si>
  <si>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</si>
  <si>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</si>
  <si>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</si>
  <si>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</si>
  <si>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</si>
  <si>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</si>
  <si>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</si>
  <si>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</si>
  <si>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</si>
  <si>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</si>
  <si>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</si>
  <si>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</si>
  <si>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</si>
  <si>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</si>
  <si>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</si>
  <si>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</si>
  <si>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</si>
  <si>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</si>
  <si>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</si>
  <si>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</si>
  <si>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</si>
  <si>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</si>
  <si>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</si>
  <si>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</si>
  <si>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</si>
  <si>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</si>
  <si>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</si>
  <si>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</si>
  <si>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</si>
  <si>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</si>
  <si>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</si>
  <si>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</si>
  <si>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</si>
  <si>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</si>
  <si>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</si>
  <si>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</si>
  <si>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</si>
  <si>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</si>
  <si>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</si>
  <si>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</si>
  <si>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</si>
  <si>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</si>
  <si>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</si>
  <si>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</si>
  <si>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</si>
  <si>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</si>
  <si>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</si>
  <si>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</si>
  <si>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</si>
  <si>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</si>
  <si>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</si>
  <si>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</si>
  <si>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</si>
  <si>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</si>
  <si>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</si>
  <si>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</si>
  <si>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</si>
  <si>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</si>
  <si>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</si>
  <si>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</si>
  <si>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</si>
  <si>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</si>
  <si>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</si>
  <si>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</si>
  <si>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</si>
  <si>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</si>
  <si>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</si>
  <si>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</si>
  <si>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</si>
  <si>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</si>
  <si>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</si>
  <si>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</si>
  <si>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</si>
  <si>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</si>
  <si>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</si>
  <si>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</si>
  <si>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</si>
  <si>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</si>
  <si>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</si>
  <si>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</si>
  <si>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</si>
  <si>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</si>
  <si>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</si>
  <si>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</si>
  <si>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</si>
  <si>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</si>
  <si>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</si>
  <si>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</si>
  <si>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</si>
  <si>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</si>
  <si>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</si>
  <si>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</si>
  <si>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</si>
  <si>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</si>
  <si>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</si>
  <si>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</si>
  <si>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</si>
  <si>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</si>
  <si>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</si>
  <si>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</si>
  <si>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</si>
  <si>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</si>
  <si>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</si>
  <si>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</si>
  <si>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</si>
  <si>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</si>
  <si>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</si>
  <si>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</si>
  <si>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</si>
  <si>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</si>
  <si>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</si>
  <si>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</si>
  <si>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</si>
  <si>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</si>
  <si>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</si>
  <si>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</si>
  <si>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</si>
  <si>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</si>
  <si>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</si>
  <si>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</si>
  <si>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</si>
  <si>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</si>
  <si>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</si>
  <si>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</si>
  <si>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</si>
  <si>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</si>
  <si>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</si>
  <si>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</si>
  <si>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</si>
  <si>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</si>
  <si>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</si>
  <si>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</si>
  <si>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</si>
  <si>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</si>
  <si>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</si>
  <si>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</si>
  <si>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</si>
  <si>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</si>
  <si>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</si>
  <si>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</si>
  <si>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</si>
  <si>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</si>
  <si>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</si>
  <si>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</si>
  <si>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</si>
  <si>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</si>
  <si>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</si>
  <si>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</si>
  <si>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</si>
  <si>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</si>
  <si>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</si>
  <si>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</si>
  <si>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</si>
  <si>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</si>
  <si>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</si>
  <si>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</si>
  <si>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</si>
  <si>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</si>
  <si>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</si>
  <si>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</si>
  <si>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</si>
  <si>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</si>
  <si>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</si>
  <si>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</si>
  <si>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</si>
  <si>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</si>
  <si>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</si>
  <si>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</si>
  <si>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</si>
  <si>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</si>
  <si>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</si>
  <si>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</si>
  <si>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</si>
  <si>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</si>
  <si>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</si>
  <si>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</si>
  <si>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</si>
  <si>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</si>
  <si>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</si>
  <si>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</si>
  <si>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</si>
  <si>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</si>
  <si>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</si>
  <si>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</si>
  <si>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</si>
  <si>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</si>
  <si>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</si>
  <si>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</si>
  <si>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</si>
  <si>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</si>
  <si>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</si>
  <si>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</si>
  <si>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</si>
  <si>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</si>
  <si>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</si>
  <si>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</si>
  <si>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</si>
  <si>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</si>
  <si>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</si>
  <si>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</si>
  <si>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</si>
  <si>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</si>
  <si>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</si>
  <si>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</si>
  <si>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</si>
  <si>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</si>
  <si>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</si>
  <si>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</si>
  <si>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</si>
  <si>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</si>
  <si>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</si>
  <si>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</si>
  <si>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</si>
  <si>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</si>
  <si>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</si>
  <si>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</si>
  <si>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</si>
  <si>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</si>
  <si>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</si>
  <si>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</si>
  <si>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</si>
  <si>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</si>
  <si>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</si>
  <si>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</si>
  <si>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</si>
  <si>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</si>
  <si>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</si>
  <si>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</si>
  <si>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</si>
  <si>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</si>
  <si>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</si>
  <si>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</si>
  <si>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</si>
  <si>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</si>
  <si>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</si>
  <si>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</si>
  <si>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</si>
  <si>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</si>
  <si>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</si>
  <si>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</si>
  <si>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</si>
  <si>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</si>
  <si>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</si>
  <si>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</si>
  <si>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</si>
  <si>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</si>
  <si>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</si>
  <si>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</si>
  <si>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</si>
  <si>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</si>
  <si>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</si>
  <si>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</si>
  <si>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</si>
  <si>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</si>
  <si>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</si>
  <si>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</si>
  <si>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</si>
  <si>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</si>
  <si>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</si>
  <si>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</si>
  <si>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</si>
  <si>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</si>
  <si>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</si>
  <si>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</si>
  <si>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</si>
  <si>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</si>
  <si>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</si>
  <si>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</si>
  <si>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</si>
  <si>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</si>
  <si>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</si>
  <si>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</si>
  <si>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</si>
  <si>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</si>
  <si>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</si>
  <si>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</si>
  <si>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</si>
  <si>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</si>
  <si>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</si>
  <si>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</si>
  <si>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</si>
  <si>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</si>
  <si>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</si>
  <si>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</si>
  <si>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</si>
  <si>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</si>
  <si>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</si>
  <si>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</si>
  <si>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</si>
  <si>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</si>
  <si>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</si>
  <si>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</si>
  <si>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</si>
  <si>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</si>
  <si>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</si>
  <si>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</si>
  <si>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</si>
  <si>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</si>
  <si>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</si>
  <si>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</si>
  <si>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</si>
  <si>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</si>
  <si>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</si>
  <si>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</si>
  <si>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</si>
  <si>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</si>
  <si>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</si>
  <si>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</si>
  <si>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</si>
  <si>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</si>
  <si>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</si>
  <si>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</si>
  <si>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</si>
  <si>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</si>
  <si>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</si>
  <si>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</si>
  <si>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</si>
  <si>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</si>
  <si>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</si>
  <si>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</si>
  <si>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</si>
  <si>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</si>
  <si>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</si>
  <si>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</si>
  <si>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</si>
  <si>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</si>
  <si>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</si>
  <si>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</si>
  <si>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</si>
  <si>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</si>
  <si>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</si>
  <si>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</si>
  <si>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</si>
  <si>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</si>
  <si>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</si>
  <si>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</si>
  <si>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</si>
  <si>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</si>
  <si>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</si>
  <si>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</si>
  <si>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</si>
  <si>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</si>
  <si>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</si>
  <si>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</si>
  <si>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</si>
  <si>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</si>
  <si>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</si>
  <si>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</si>
  <si>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</si>
  <si>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</si>
  <si>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</si>
  <si>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</si>
  <si>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</si>
  <si>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</si>
  <si>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</si>
  <si>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</si>
  <si>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</si>
  <si>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</si>
  <si>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</si>
  <si>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</si>
  <si>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</si>
  <si>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</si>
  <si>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</si>
  <si>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</si>
  <si>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</si>
  <si>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</si>
  <si>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</si>
  <si>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</si>
  <si>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</si>
  <si>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</si>
  <si>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</si>
  <si>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</si>
  <si>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</si>
  <si>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</si>
  <si>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</si>
  <si>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</si>
  <si>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</si>
  <si>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</si>
  <si>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</si>
  <si>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</si>
  <si>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</si>
  <si>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</si>
  <si>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</si>
  <si>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</si>
  <si>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</si>
  <si>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</si>
  <si>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</si>
  <si>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</si>
  <si>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</si>
  <si>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</si>
  <si>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</si>
  <si>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</si>
  <si>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</si>
  <si>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</si>
  <si>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</si>
  <si>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</si>
  <si>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</si>
  <si>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</si>
  <si>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</si>
  <si>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</si>
  <si>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</si>
  <si>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</si>
  <si>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</si>
  <si>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</si>
  <si>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</si>
  <si>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</si>
  <si>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</si>
  <si>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</si>
  <si>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</si>
  <si>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</si>
  <si>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</si>
  <si>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</si>
  <si>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</si>
  <si>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</si>
  <si>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</si>
  <si>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</si>
  <si>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</si>
  <si>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</si>
  <si>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</si>
  <si>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</si>
  <si>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</si>
  <si>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</si>
  <si>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</si>
  <si>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</si>
  <si>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</si>
  <si>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</si>
  <si>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</si>
  <si>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</si>
  <si>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</si>
  <si>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</si>
  <si>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</si>
  <si>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</si>
  <si>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</si>
  <si>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</si>
  <si>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</si>
  <si>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</si>
  <si>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</si>
  <si>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</si>
  <si>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</si>
  <si>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</si>
  <si>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</si>
  <si>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</si>
  <si>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</si>
  <si>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</si>
  <si>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</si>
  <si>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</si>
  <si>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</si>
  <si>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</si>
  <si>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</si>
  <si>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</si>
  <si>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</si>
  <si>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</si>
  <si>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</si>
  <si>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</si>
  <si>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</si>
  <si>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</si>
  <si>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</si>
  <si>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</si>
  <si>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</si>
  <si>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</si>
  <si>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</si>
  <si>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</si>
  <si>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</si>
  <si>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</si>
  <si>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</si>
  <si>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</si>
  <si>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</si>
  <si>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</si>
  <si>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</si>
  <si>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</si>
  <si>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</si>
  <si>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</si>
  <si>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</si>
  <si>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</si>
  <si>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</si>
  <si>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</si>
  <si>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</si>
  <si>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</si>
  <si>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</si>
  <si>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</si>
  <si>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</si>
  <si>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</si>
  <si>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</si>
  <si>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</si>
  <si>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</si>
  <si>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</si>
  <si>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</si>
  <si>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</si>
  <si>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</si>
  <si>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</si>
  <si>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</si>
  <si>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</si>
  <si>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</si>
  <si>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</si>
  <si>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</si>
  <si>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</si>
  <si>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</si>
  <si>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</si>
  <si>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</si>
  <si>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</si>
  <si>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</si>
  <si>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</si>
  <si>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</si>
  <si>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</si>
  <si>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</si>
  <si>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</si>
  <si>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</si>
  <si>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</si>
  <si>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</si>
  <si>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</si>
  <si>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</si>
  <si>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</si>
  <si>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</si>
  <si>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</si>
  <si>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</si>
  <si>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</si>
  <si>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</si>
  <si>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</si>
  <si>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</si>
  <si>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</si>
  <si>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</si>
  <si>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</si>
  <si>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</si>
  <si>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</si>
  <si>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</si>
  <si>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</si>
  <si>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</si>
  <si>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</si>
  <si>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</si>
  <si>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</si>
  <si>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</si>
  <si>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</si>
  <si>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</si>
  <si>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</si>
  <si>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</si>
  <si>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</si>
  <si>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</si>
  <si>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</si>
  <si>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</si>
  <si>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</si>
  <si>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</si>
  <si>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</si>
  <si>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</si>
  <si>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</si>
  <si>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</si>
  <si>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</si>
  <si>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</si>
  <si>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</si>
  <si>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</si>
  <si>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</si>
  <si>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</si>
  <si>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</si>
  <si>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</si>
  <si>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</si>
  <si>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</si>
  <si>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</si>
  <si>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</si>
  <si>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</si>
  <si>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</si>
  <si>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</si>
  <si>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</si>
  <si>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</si>
  <si>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</si>
  <si>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</si>
  <si>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</si>
  <si>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</si>
  <si>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</si>
  <si>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</si>
  <si>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</si>
  <si>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</si>
  <si>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</si>
  <si>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</si>
  <si>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</si>
  <si>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</si>
  <si>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</si>
  <si>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</si>
  <si>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</si>
  <si>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</si>
  <si>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</si>
  <si>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</si>
  <si>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</si>
  <si>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</si>
  <si>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</si>
  <si>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</si>
  <si>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</si>
  <si>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</si>
  <si>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</si>
  <si>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</si>
  <si>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</si>
  <si>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</si>
  <si>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</si>
  <si>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</si>
  <si>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</si>
  <si>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</si>
  <si>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</si>
  <si>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</si>
  <si>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</si>
  <si>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</si>
  <si>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</si>
  <si>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</si>
  <si>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</si>
  <si>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</si>
  <si>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</si>
  <si>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</si>
  <si>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</si>
  <si>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</si>
  <si>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</si>
  <si>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</si>
  <si>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</si>
  <si>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</si>
  <si>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</si>
  <si>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</si>
  <si>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</si>
  <si>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</si>
  <si>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</si>
  <si>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</si>
  <si>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</si>
  <si>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</si>
  <si>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</si>
  <si>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</si>
  <si>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</si>
  <si>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</si>
  <si>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</si>
  <si>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</si>
  <si>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</si>
  <si>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</si>
  <si>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</si>
  <si>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</si>
  <si>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</si>
  <si>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</si>
  <si>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</si>
  <si>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</si>
  <si>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</si>
  <si>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</si>
  <si>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</si>
  <si>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</si>
  <si>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</si>
  <si>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</si>
  <si>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</si>
  <si>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</si>
  <si>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</si>
  <si>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</si>
  <si>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</si>
  <si>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</si>
  <si>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</si>
  <si>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</si>
  <si>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</si>
  <si>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</si>
  <si>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</si>
  <si>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</si>
  <si>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</si>
  <si>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</si>
  <si>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</si>
  <si>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</si>
  <si>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</si>
  <si>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</si>
  <si>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</si>
  <si>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</si>
  <si>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</si>
  <si>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</si>
  <si>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</si>
  <si>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</si>
  <si>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</si>
  <si>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</si>
  <si>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</si>
  <si>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</si>
  <si>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</si>
  <si>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</si>
  <si>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</si>
  <si>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</si>
  <si>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</si>
  <si>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</si>
  <si>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</si>
  <si>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</si>
  <si>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</si>
  <si>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</si>
  <si>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</si>
  <si>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</si>
  <si>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</si>
  <si>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</si>
  <si>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</si>
  <si>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</si>
  <si>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</si>
  <si>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</si>
  <si>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</si>
  <si>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</si>
  <si>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</si>
  <si>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</si>
  <si>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</si>
  <si>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</si>
  <si>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</si>
  <si>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</si>
  <si>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</si>
  <si>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</si>
  <si>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</si>
  <si>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</si>
  <si>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</si>
  <si>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</si>
  <si>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</si>
  <si>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</si>
  <si>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</si>
  <si>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</si>
  <si>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</si>
  <si>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</si>
  <si>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</si>
  <si>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</si>
  <si>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</si>
  <si>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</si>
  <si>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</si>
  <si>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</si>
  <si>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</si>
  <si>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</si>
  <si>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</si>
  <si>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</si>
  <si>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</si>
  <si>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</si>
  <si>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</si>
  <si>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</si>
  <si>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</si>
  <si>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</si>
  <si>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</si>
  <si>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</si>
  <si>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</si>
  <si>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</si>
  <si>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</si>
  <si>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</si>
  <si>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</si>
  <si>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</si>
  <si>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</si>
  <si>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</si>
  <si>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</si>
  <si>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</si>
  <si>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</si>
  <si>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</si>
  <si>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</si>
  <si>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</si>
  <si>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</si>
  <si>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</si>
  <si>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</si>
  <si>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</si>
  <si>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</si>
  <si>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</si>
  <si>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</si>
  <si>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</si>
  <si>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</si>
  <si>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</si>
  <si>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</si>
  <si>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</si>
  <si>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</si>
  <si>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</si>
  <si>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</si>
  <si>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</si>
  <si>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</si>
  <si>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</si>
  <si>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</si>
  <si>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</si>
  <si>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</si>
  <si>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</si>
  <si>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</si>
  <si>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</si>
  <si>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</si>
  <si>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</si>
  <si>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</si>
  <si>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</si>
  <si>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</si>
  <si>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</si>
  <si>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</si>
  <si>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</si>
  <si>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</si>
  <si>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</si>
  <si>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</si>
  <si>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</si>
  <si>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</si>
  <si>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</si>
  <si>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</si>
  <si>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</si>
  <si>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</si>
  <si>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</si>
  <si>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</si>
  <si>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</si>
  <si>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</si>
  <si>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</si>
  <si>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</si>
  <si>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</si>
  <si>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</si>
  <si>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</si>
  <si>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</si>
  <si>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</si>
  <si>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</si>
  <si>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</si>
  <si>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</si>
  <si>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</si>
  <si>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</si>
  <si>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</si>
  <si>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</si>
  <si>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</si>
  <si>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</si>
  <si>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</si>
  <si>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</si>
  <si>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</si>
  <si>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</si>
  <si>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</si>
  <si>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</si>
  <si>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</si>
  <si>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</si>
  <si>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</si>
  <si>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</si>
  <si>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</si>
  <si>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</si>
  <si>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</si>
  <si>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</si>
  <si>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</si>
  <si>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</si>
  <si>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</si>
  <si>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</si>
  <si>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</si>
  <si>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</si>
  <si>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</si>
  <si>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</si>
  <si>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</si>
  <si>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</si>
  <si>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</si>
  <si>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</si>
  <si>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</si>
  <si>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</si>
  <si>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</si>
  <si>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</si>
  <si>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</si>
  <si>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</si>
  <si>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</si>
  <si>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</si>
  <si>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</si>
  <si>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</si>
  <si>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</si>
  <si>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</si>
  <si>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</si>
  <si>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</si>
  <si>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</si>
  <si>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</si>
  <si>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</si>
  <si>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</si>
  <si>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</si>
  <si>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</si>
  <si>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</si>
  <si>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</si>
  <si>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</si>
  <si>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</si>
  <si>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</si>
  <si>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</si>
  <si>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</si>
  <si>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</si>
  <si>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</si>
  <si>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</si>
  <si>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</si>
  <si>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</si>
  <si>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</si>
  <si>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</si>
  <si>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</si>
  <si>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</si>
  <si>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</si>
  <si>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</si>
  <si>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</si>
  <si>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</si>
  <si>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</si>
  <si>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</si>
  <si>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</si>
  <si>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</si>
  <si>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</si>
  <si>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</si>
  <si>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</si>
  <si>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</si>
  <si>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</si>
  <si>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</si>
  <si>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</si>
  <si>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</si>
  <si>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</si>
  <si>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</si>
  <si>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</si>
  <si>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</si>
  <si>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</si>
  <si>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</si>
  <si>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</si>
  <si>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</si>
  <si>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</si>
  <si>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</si>
  <si>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</si>
  <si>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</si>
  <si>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</si>
  <si>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</si>
  <si>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</si>
  <si>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</si>
  <si>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</si>
  <si>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</si>
  <si>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</si>
  <si>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</si>
  <si>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</si>
  <si>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</si>
  <si>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</si>
  <si>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</si>
  <si>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</si>
  <si>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</si>
  <si>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</si>
  <si>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</si>
  <si>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</si>
  <si>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</si>
  <si>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</si>
  <si>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</si>
  <si>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</si>
  <si>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</si>
  <si>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</si>
  <si>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</si>
  <si>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</si>
  <si>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</si>
  <si>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</si>
  <si>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</si>
  <si>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</si>
  <si>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</si>
  <si>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</si>
  <si>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</si>
  <si>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</si>
  <si>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</si>
  <si>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</si>
  <si>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</si>
  <si>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</si>
  <si>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</si>
  <si>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</si>
  <si>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</si>
  <si>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</si>
  <si>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</si>
  <si>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</si>
  <si>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</si>
  <si>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</si>
  <si>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</si>
  <si>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</si>
  <si>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</si>
  <si>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</si>
  <si>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</si>
  <si>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</si>
  <si>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</si>
  <si>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</si>
  <si>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</si>
  <si>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</si>
  <si>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</si>
  <si>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</si>
  <si>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</si>
  <si>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</si>
  <si>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</si>
  <si>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</si>
  <si>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</si>
  <si>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</si>
  <si>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</si>
  <si>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</si>
  <si>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</si>
  <si>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</si>
  <si>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</si>
  <si>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</si>
  <si>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</si>
  <si>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</si>
  <si>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</si>
  <si>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</si>
  <si>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</si>
  <si>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</si>
  <si>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</si>
  <si>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</si>
  <si>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</si>
  <si>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</si>
  <si>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</si>
  <si>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</si>
  <si>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</si>
  <si>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</si>
  <si>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</si>
  <si>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</si>
  <si>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</si>
  <si>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</si>
  <si>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</si>
  <si>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</si>
  <si>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</si>
  <si>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</si>
  <si>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</si>
  <si>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</si>
  <si>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</si>
  <si>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</si>
  <si>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</si>
  <si>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</si>
  <si>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</si>
  <si>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</si>
  <si>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</si>
  <si>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</si>
  <si>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</si>
  <si>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</si>
  <si>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</si>
  <si>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</si>
  <si>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</si>
  <si>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</si>
  <si>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</si>
  <si>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</si>
  <si>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</si>
  <si>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</si>
  <si>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</si>
  <si>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</si>
  <si>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</si>
  <si>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</si>
  <si>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</si>
  <si>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</si>
  <si>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</si>
  <si>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</si>
  <si>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</si>
  <si>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</si>
  <si>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</si>
  <si>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</si>
  <si>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</si>
  <si>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</si>
  <si>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</si>
  <si>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</si>
  <si>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</si>
  <si>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</si>
  <si>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</si>
  <si>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</si>
  <si>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</si>
  <si>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</si>
  <si>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</si>
  <si>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</si>
  <si>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</si>
  <si>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</si>
  <si>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</si>
  <si>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</si>
  <si>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</si>
  <si>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</si>
  <si>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</si>
  <si>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</si>
  <si>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</si>
  <si>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</si>
  <si>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</si>
  <si>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</si>
  <si>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</si>
  <si>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</si>
  <si>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</si>
  <si>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</si>
  <si>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</si>
  <si>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</si>
  <si>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</si>
  <si>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</si>
  <si>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</si>
  <si>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</si>
  <si>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</si>
  <si>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</si>
  <si>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</si>
  <si>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</si>
  <si>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</si>
  <si>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</si>
  <si>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</si>
  <si>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</si>
  <si>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</si>
  <si>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</si>
  <si>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</si>
  <si>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</si>
  <si>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</si>
  <si>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</si>
  <si>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</si>
  <si>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</si>
  <si>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</si>
  <si>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</si>
  <si>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</si>
  <si>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</si>
  <si>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</si>
  <si>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</si>
  <si>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</si>
  <si>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</si>
  <si>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</si>
  <si>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</si>
  <si>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</si>
  <si>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</si>
  <si>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</si>
  <si>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</si>
  <si>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</si>
  <si>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</si>
  <si>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</si>
  <si>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</si>
  <si>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</si>
  <si>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</si>
  <si>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</si>
  <si>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</si>
  <si>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</si>
  <si>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</si>
  <si>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</si>
  <si>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</si>
  <si>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</si>
  <si>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</si>
  <si>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</si>
  <si>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</si>
  <si>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</si>
  <si>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</si>
  <si>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</si>
  <si>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</si>
  <si>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</si>
  <si>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</si>
  <si>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</si>
  <si>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</si>
  <si>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</si>
  <si>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</si>
  <si>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</si>
  <si>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</si>
  <si>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</si>
  <si>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</si>
  <si>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</si>
  <si>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</si>
  <si>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</si>
  <si>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</si>
  <si>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</si>
  <si>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</si>
  <si>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</si>
  <si>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</si>
  <si>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</si>
  <si>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</si>
  <si>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</si>
  <si>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</si>
  <si>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</si>
  <si>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</si>
  <si>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</si>
  <si>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</si>
  <si>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</si>
  <si>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</si>
  <si>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</si>
  <si>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</si>
  <si>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</si>
  <si>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</si>
  <si>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</si>
  <si>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</si>
  <si>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</si>
  <si>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</si>
  <si>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</si>
  <si>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</si>
  <si>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</si>
  <si>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</si>
  <si>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</si>
  <si>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</si>
  <si>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</si>
  <si>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</si>
  <si>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</si>
  <si>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</si>
  <si>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</si>
  <si>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</si>
  <si>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</si>
  <si>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</si>
  <si>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</si>
  <si>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</si>
  <si>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</si>
  <si>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</si>
  <si>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</si>
  <si>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</si>
  <si>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</si>
  <si>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</si>
  <si>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</si>
  <si>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</si>
  <si>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</si>
  <si>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</si>
  <si>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</si>
  <si>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</si>
  <si>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</si>
  <si>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</si>
  <si>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</si>
  <si>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</si>
  <si>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</si>
  <si>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</si>
  <si>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</si>
  <si>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</si>
  <si>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</si>
  <si>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</si>
  <si>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</si>
  <si>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</si>
  <si>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</si>
  <si>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</si>
  <si>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</si>
  <si>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</si>
  <si>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</si>
  <si>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</si>
  <si>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</si>
  <si>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</si>
  <si>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</si>
  <si>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</si>
  <si>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</si>
  <si>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</si>
  <si>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</si>
  <si>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</si>
  <si>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</si>
  <si>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</si>
  <si>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</si>
  <si>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</si>
  <si>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</si>
  <si>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</si>
  <si>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</si>
  <si>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</si>
  <si>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</si>
  <si>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</si>
  <si>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</si>
  <si>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</si>
  <si>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</si>
  <si>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</si>
  <si>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</si>
  <si>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</si>
  <si>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</si>
  <si>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</si>
  <si>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</si>
  <si>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</si>
  <si>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</si>
  <si>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</si>
  <si>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</si>
  <si>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</si>
  <si>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</si>
  <si>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</si>
  <si>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</si>
  <si>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</si>
  <si>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</si>
  <si>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</si>
  <si>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</si>
  <si>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</si>
  <si>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</si>
  <si>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</si>
  <si>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</si>
  <si>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</si>
  <si>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</si>
  <si>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</si>
  <si>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</si>
  <si>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</si>
  <si>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</si>
  <si>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</si>
  <si>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</si>
  <si>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</si>
  <si>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</si>
  <si>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</si>
  <si>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</si>
  <si>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</si>
  <si>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</si>
  <si>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</si>
  <si>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</si>
  <si>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</si>
  <si>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</si>
  <si>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</si>
  <si>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</si>
  <si>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</si>
  <si>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</si>
  <si>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</si>
  <si>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</si>
  <si>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</si>
  <si>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</si>
  <si>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</si>
  <si>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</si>
  <si>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</si>
  <si>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</si>
  <si>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</si>
  <si>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</si>
  <si>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</si>
  <si>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</si>
  <si>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</si>
  <si>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</si>
  <si>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</si>
  <si>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</si>
  <si>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</si>
  <si>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</si>
  <si>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</si>
  <si>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</si>
  <si>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</si>
  <si>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</si>
  <si>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</si>
  <si>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</si>
  <si>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</si>
  <si>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</si>
  <si>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</si>
  <si>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</si>
  <si>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</si>
  <si>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</si>
  <si>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</si>
  <si>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</si>
  <si>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</si>
  <si>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</si>
  <si>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</si>
  <si>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</si>
  <si>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</si>
  <si>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</si>
  <si>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</si>
  <si>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</si>
  <si>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</si>
  <si>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</si>
  <si>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</si>
  <si>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</si>
  <si>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</si>
  <si>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</si>
  <si>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</si>
  <si>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</si>
  <si>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</si>
  <si>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</si>
  <si>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</si>
  <si>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</si>
  <si>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</si>
  <si>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</si>
  <si>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</si>
  <si>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</si>
  <si>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</si>
  <si>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</si>
  <si>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</si>
  <si>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</si>
  <si>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</si>
  <si>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</si>
  <si>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</si>
  <si>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</si>
  <si>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</si>
  <si>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</si>
  <si>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</si>
  <si>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</si>
  <si>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</si>
  <si>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</si>
  <si>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</si>
  <si>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</si>
  <si>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</si>
  <si>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</si>
  <si>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</si>
  <si>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</si>
  <si>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</si>
  <si>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</si>
  <si>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</si>
  <si>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</si>
  <si>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</si>
  <si>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</si>
  <si>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</si>
  <si>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</si>
  <si>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</si>
  <si>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</si>
  <si>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</si>
  <si>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</si>
  <si>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</si>
  <si>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</si>
  <si>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</si>
  <si>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</si>
  <si>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</si>
  <si>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</si>
  <si>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</si>
  <si>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</si>
  <si>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</si>
  <si>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</si>
  <si>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</si>
  <si>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</si>
  <si>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</si>
  <si>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</si>
  <si>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</si>
  <si>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</si>
  <si>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</si>
  <si>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</si>
  <si>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</si>
  <si>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</si>
  <si>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</si>
  <si>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</si>
  <si>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</si>
  <si>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</si>
  <si>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</si>
  <si>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</si>
  <si>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</si>
  <si>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</si>
  <si>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</si>
  <si>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</si>
  <si>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</si>
  <si>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</si>
  <si>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</si>
  <si>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</si>
  <si>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</si>
  <si>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</si>
  <si>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</si>
  <si>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</si>
  <si>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</si>
  <si>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</si>
  <si>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</si>
  <si>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</si>
  <si>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</si>
  <si>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</si>
  <si>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</si>
  <si>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</si>
  <si>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</si>
  <si>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</si>
  <si>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</si>
  <si>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</si>
  <si>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</si>
  <si>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</si>
  <si>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</si>
  <si>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</si>
  <si>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</si>
  <si>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</si>
  <si>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</si>
  <si>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</si>
  <si>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</si>
  <si>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</si>
  <si>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</si>
  <si>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</si>
  <si>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</si>
  <si>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</si>
  <si>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</si>
  <si>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</si>
  <si>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</si>
  <si>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</si>
  <si>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</si>
  <si>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</si>
  <si>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</si>
  <si>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</si>
  <si>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</si>
  <si>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</si>
  <si>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</si>
  <si>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</si>
  <si>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</si>
  <si>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</si>
  <si>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</si>
  <si>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</si>
  <si>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</si>
  <si>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</si>
  <si>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</si>
  <si>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</si>
  <si>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</si>
  <si>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</si>
  <si>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</si>
  <si>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</si>
  <si>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</si>
  <si>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</si>
  <si>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</si>
  <si>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</si>
  <si>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</si>
  <si>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</si>
  <si>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</si>
  <si>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</si>
  <si>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</si>
  <si>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</si>
  <si>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</si>
  <si>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</si>
  <si>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</si>
  <si>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</si>
  <si>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</si>
  <si>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</si>
  <si>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</si>
  <si>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</si>
  <si>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</si>
  <si>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</si>
  <si>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</si>
  <si>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</si>
  <si>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</si>
  <si>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</si>
  <si>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</si>
  <si>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</si>
  <si>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</si>
  <si>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</si>
  <si>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</si>
  <si>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</si>
  <si>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</si>
  <si>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</si>
  <si>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</si>
  <si>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</si>
  <si>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</si>
  <si>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</si>
  <si>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</si>
  <si>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</si>
  <si>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</si>
  <si>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</si>
  <si>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</si>
  <si>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</si>
  <si>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</si>
  <si>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</si>
  <si>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</si>
  <si>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</si>
  <si>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</si>
  <si>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</si>
  <si>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</si>
  <si>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</si>
  <si>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</si>
  <si>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</si>
  <si>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</si>
  <si>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</si>
  <si>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</si>
  <si>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</si>
  <si>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</si>
  <si>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</si>
  <si>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</si>
  <si>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</si>
  <si>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</si>
  <si>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</si>
  <si>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</si>
  <si>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</si>
  <si>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</si>
  <si>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</si>
  <si>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</si>
  <si>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</si>
  <si>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</si>
  <si>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</si>
  <si>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</si>
  <si>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</si>
  <si>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</si>
  <si>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</si>
  <si>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</si>
  <si>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</si>
  <si>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</si>
  <si>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</si>
  <si>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</si>
  <si>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</si>
  <si>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</si>
  <si>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</si>
  <si>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</si>
  <si>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</si>
  <si>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</si>
  <si>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</si>
  <si>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</si>
  <si>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</si>
  <si>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</si>
  <si>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</si>
  <si>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</si>
  <si>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</si>
  <si>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</si>
  <si>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</si>
  <si>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</si>
  <si>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</si>
  <si>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</si>
  <si>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</si>
  <si>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</si>
  <si>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</si>
  <si>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</si>
  <si>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</si>
  <si>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</si>
  <si>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</si>
  <si>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</si>
  <si>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</si>
  <si>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</si>
  <si>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</si>
  <si>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</si>
  <si>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</si>
  <si>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</si>
  <si>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</si>
  <si>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</si>
  <si>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</si>
  <si>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</si>
  <si>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</si>
  <si>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</si>
  <si>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</si>
  <si>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</si>
  <si>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</si>
  <si>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</si>
  <si>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</si>
  <si>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</si>
  <si>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</si>
  <si>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</si>
  <si>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</si>
  <si>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</si>
  <si>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</si>
  <si>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</si>
  <si>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</si>
  <si>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</si>
  <si>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</si>
  <si>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</si>
  <si>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</si>
  <si>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</si>
  <si>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</si>
  <si>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</si>
  <si>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</si>
  <si>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</si>
  <si>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</si>
  <si>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</si>
  <si>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</si>
  <si>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</si>
  <si>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</si>
  <si>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</si>
  <si>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</si>
  <si>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</si>
  <si>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</si>
  <si>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</si>
  <si>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</si>
  <si>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</si>
  <si>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</si>
  <si>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</si>
  <si>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</si>
  <si>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</si>
  <si>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</si>
  <si>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</si>
  <si>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</si>
  <si>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</si>
  <si>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</si>
  <si>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</si>
  <si>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</si>
  <si>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</si>
  <si>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</si>
  <si>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</si>
  <si>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</si>
  <si>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</si>
  <si>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</si>
  <si>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</si>
  <si>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</si>
  <si>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</si>
  <si>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</si>
  <si>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</si>
  <si>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</si>
  <si>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</si>
  <si>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</si>
  <si>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</si>
  <si>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</si>
  <si>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</si>
  <si>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</si>
  <si>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</si>
  <si>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</si>
  <si>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</si>
  <si>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</si>
  <si>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</si>
  <si>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</si>
  <si>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</si>
  <si>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</si>
  <si>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</si>
  <si>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</si>
  <si>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</si>
  <si>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</si>
  <si>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</si>
  <si>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</si>
  <si>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</si>
  <si>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</si>
  <si>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</si>
  <si>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</si>
  <si>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</si>
  <si>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</si>
  <si>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</si>
  <si>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</si>
  <si>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</si>
  <si>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</si>
  <si>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</si>
  <si>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</si>
  <si>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</si>
  <si>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</si>
  <si>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</si>
  <si>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</si>
  <si>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</si>
  <si>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</si>
  <si>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</si>
  <si>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</si>
  <si>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</si>
  <si>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</si>
  <si>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</si>
  <si>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</si>
  <si>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</si>
  <si>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</si>
  <si>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</si>
  <si>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</si>
  <si>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</si>
  <si>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</si>
  <si>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</si>
  <si>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</si>
  <si>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</si>
  <si>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</si>
  <si>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</si>
  <si>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</si>
  <si>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</si>
  <si>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</si>
  <si>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</si>
  <si>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</si>
  <si>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</si>
  <si>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</si>
  <si>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</si>
  <si>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</si>
  <si>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</si>
  <si>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</si>
  <si>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</si>
  <si>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</si>
  <si>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</si>
  <si>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</si>
  <si>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</si>
  <si>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</si>
  <si>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</si>
  <si>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</si>
  <si>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</si>
  <si>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</si>
  <si>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</si>
  <si>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</si>
  <si>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</si>
  <si>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</si>
  <si>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</si>
  <si>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</si>
  <si>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</si>
  <si>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</si>
  <si>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</si>
  <si>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</si>
  <si>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</si>
  <si>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</si>
  <si>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</si>
  <si>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</si>
  <si>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</si>
  <si>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</si>
  <si>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</si>
  <si>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</si>
  <si>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</si>
  <si>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</si>
  <si>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</si>
  <si>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</si>
  <si>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</si>
  <si>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</si>
  <si>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</si>
  <si>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</si>
  <si>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</si>
  <si>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</si>
  <si>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</si>
  <si>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</si>
  <si>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</si>
  <si>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</si>
  <si>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</si>
  <si>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</si>
  <si>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</si>
  <si>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</si>
  <si>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</si>
  <si>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</si>
  <si>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</si>
  <si>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</si>
  <si>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</si>
  <si>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</si>
  <si>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</si>
  <si>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</si>
  <si>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</si>
  <si>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</si>
  <si>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</si>
  <si>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</si>
  <si>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</si>
  <si>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</si>
  <si>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</si>
  <si>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</si>
  <si>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</si>
  <si>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</si>
  <si>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</si>
  <si>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</si>
  <si>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</si>
  <si>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</si>
  <si>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</si>
  <si>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</si>
  <si>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</si>
  <si>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</si>
  <si>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</si>
  <si>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</si>
  <si>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</si>
  <si>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</si>
  <si>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</si>
  <si>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</si>
  <si>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</si>
  <si>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</si>
  <si>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</si>
  <si>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</si>
  <si>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</si>
  <si>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</si>
  <si>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</si>
  <si>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</si>
  <si>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</si>
  <si>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</si>
  <si>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</si>
  <si>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</si>
  <si>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</si>
  <si>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</si>
  <si>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</si>
  <si>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</si>
  <si>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</si>
  <si>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</si>
  <si>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</si>
  <si>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</si>
  <si>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</si>
  <si>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</si>
  <si>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</si>
  <si>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</si>
  <si>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</si>
  <si>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</si>
  <si>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</si>
  <si>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</si>
  <si>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</si>
  <si>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</si>
  <si>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</si>
  <si>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</si>
  <si>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</si>
  <si>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</si>
  <si>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</si>
  <si>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</si>
  <si>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</si>
  <si>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</si>
  <si>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</si>
  <si>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</si>
  <si>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</si>
  <si>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</si>
  <si>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</si>
  <si>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</si>
  <si>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</si>
  <si>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</si>
  <si>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</si>
  <si>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</si>
  <si>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</si>
  <si>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</si>
  <si>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</si>
  <si>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</si>
  <si>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</si>
  <si>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</si>
  <si>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</si>
  <si>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</si>
  <si>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</si>
  <si>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</si>
  <si>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</si>
  <si>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</si>
  <si>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</si>
  <si>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</si>
  <si>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</si>
  <si>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</si>
  <si>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</si>
  <si>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</si>
  <si>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</si>
  <si>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</si>
  <si>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</si>
  <si>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</si>
  <si>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</si>
  <si>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</si>
  <si>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</si>
  <si>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</si>
  <si>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</si>
  <si>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</si>
  <si>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</si>
  <si>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</si>
  <si>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</si>
  <si>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</si>
  <si>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</si>
  <si>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</si>
  <si>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</si>
  <si>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</si>
  <si>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</si>
  <si>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</si>
  <si>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</si>
  <si>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</si>
  <si>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</si>
  <si>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</si>
  <si>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</si>
  <si>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</si>
  <si>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</si>
  <si>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</si>
  <si>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</si>
  <si>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</si>
  <si>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</si>
  <si>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</si>
  <si>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</si>
  <si>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</si>
  <si>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</si>
  <si>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</si>
  <si>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</si>
  <si>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</si>
  <si>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</si>
  <si>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</si>
  <si>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</si>
  <si>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</si>
  <si>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</si>
  <si>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</si>
  <si>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</si>
  <si>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</si>
  <si>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</si>
  <si>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</si>
  <si>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</si>
  <si>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</si>
  <si>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</si>
  <si>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</si>
  <si>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</si>
  <si>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</si>
  <si>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</si>
  <si>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</si>
  <si>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</si>
  <si>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</si>
  <si>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</si>
  <si>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</si>
  <si>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</si>
  <si>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</si>
  <si>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</si>
  <si>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</si>
  <si>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</si>
  <si>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</si>
  <si>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</si>
  <si>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</si>
  <si>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</si>
  <si>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</si>
  <si>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</si>
  <si>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</si>
  <si>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</si>
  <si>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</si>
  <si>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</si>
  <si>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</si>
  <si>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</si>
  <si>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</si>
  <si>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</si>
  <si>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</si>
  <si>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</si>
  <si>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</si>
  <si>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</si>
  <si>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</si>
  <si>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</si>
  <si>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</si>
  <si>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</si>
  <si>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</si>
  <si>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</si>
  <si>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</si>
  <si>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</si>
  <si>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</si>
  <si>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</si>
  <si>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</si>
  <si>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</si>
  <si>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</si>
  <si>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</si>
  <si>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</si>
  <si>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</si>
  <si>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</si>
  <si>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</si>
  <si>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</si>
  <si>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</si>
  <si>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</si>
  <si>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</si>
  <si>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</si>
  <si>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</si>
  <si>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</si>
  <si>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</si>
  <si>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</si>
  <si>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</si>
  <si>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</si>
  <si>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</si>
  <si>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</si>
  <si>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</si>
  <si>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</si>
  <si>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</si>
  <si>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</si>
  <si>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</si>
  <si>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</si>
  <si>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</si>
  <si>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</si>
  <si>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</si>
  <si>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</si>
  <si>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</si>
  <si>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</si>
  <si>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</si>
  <si>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</si>
  <si>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</si>
  <si>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</si>
  <si>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</si>
  <si>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</si>
  <si>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</si>
  <si>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</si>
  <si>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</si>
  <si>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</si>
  <si>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</si>
  <si>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</si>
  <si>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</si>
  <si>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</si>
  <si>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</si>
  <si>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</si>
  <si>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</si>
  <si>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</si>
  <si>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</si>
  <si>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</si>
  <si>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</si>
  <si>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</si>
  <si>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</si>
  <si>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</si>
  <si>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</si>
  <si>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</si>
  <si>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</si>
  <si>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</si>
  <si>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</si>
  <si>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</si>
  <si>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</si>
  <si>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</si>
  <si>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</si>
  <si>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</si>
  <si>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</si>
  <si>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</si>
  <si>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</si>
  <si>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</si>
  <si>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</si>
  <si>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</si>
  <si>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</si>
  <si>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</si>
  <si>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</si>
  <si>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</si>
  <si>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</si>
  <si>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</si>
  <si>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</si>
  <si>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</si>
  <si>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</si>
  <si>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</si>
  <si>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</si>
  <si>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</si>
  <si>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</si>
  <si>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</si>
  <si>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</si>
  <si>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</si>
  <si>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</si>
  <si>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</si>
  <si>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</si>
  <si>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</si>
  <si>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</si>
  <si>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</si>
  <si>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</si>
  <si>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</si>
  <si>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</si>
  <si>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</si>
  <si>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</si>
  <si>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</si>
  <si>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</si>
  <si>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</si>
  <si>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</si>
  <si>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</si>
  <si>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</si>
  <si>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</si>
  <si>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</si>
  <si>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</si>
  <si>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</si>
  <si>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</si>
  <si>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</si>
  <si>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</si>
  <si>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</si>
  <si>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</si>
  <si>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</si>
  <si>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</si>
  <si>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</si>
  <si>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</si>
  <si>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</si>
  <si>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</si>
  <si>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</si>
  <si>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</si>
  <si>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</si>
  <si>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</si>
  <si>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</si>
  <si>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</si>
  <si>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</si>
  <si>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</si>
  <si>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</si>
  <si>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</si>
  <si>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</si>
  <si>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</si>
  <si>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</si>
  <si>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</si>
  <si>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</si>
  <si>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</si>
  <si>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</si>
  <si>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</si>
  <si>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</si>
  <si>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</si>
  <si>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</si>
  <si>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</si>
  <si>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</si>
  <si>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</si>
  <si>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</si>
  <si>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</si>
  <si>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</si>
  <si>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</si>
  <si>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</si>
  <si>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</si>
  <si>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</si>
  <si>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</si>
  <si>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</si>
  <si>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</si>
  <si>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</si>
  <si>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</si>
  <si>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</si>
  <si>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</si>
  <si>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</si>
  <si>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</si>
  <si>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</si>
  <si>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</si>
  <si>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</si>
  <si>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</si>
  <si>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</si>
  <si>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</si>
  <si>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</si>
  <si>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</si>
  <si>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</si>
  <si>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</si>
  <si>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</si>
  <si>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</si>
  <si>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</si>
  <si>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</si>
  <si>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</si>
  <si>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</si>
  <si>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</si>
  <si>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</si>
  <si>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</si>
  <si>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</si>
  <si>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</si>
  <si>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</si>
  <si>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</si>
  <si>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</si>
  <si>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</si>
  <si>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</si>
  <si>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</si>
  <si>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</si>
  <si>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</si>
  <si>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</si>
  <si>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</si>
  <si>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</si>
  <si>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</si>
  <si>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</si>
  <si>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</si>
  <si>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</si>
  <si>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</si>
  <si>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</si>
  <si>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</si>
  <si>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</si>
  <si>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</si>
  <si>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</si>
  <si>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</si>
  <si>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</si>
  <si>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</si>
  <si>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</si>
  <si>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</si>
  <si>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</si>
  <si>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</si>
  <si>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</si>
  <si>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</si>
  <si>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</si>
  <si>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</si>
  <si>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</si>
  <si>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</si>
  <si>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</si>
  <si>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</si>
  <si>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</si>
  <si>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</si>
  <si>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</si>
  <si>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</si>
  <si>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</si>
  <si>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</si>
  <si>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</si>
  <si>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</si>
  <si>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</si>
  <si>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</si>
  <si>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</si>
  <si>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</si>
  <si>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</si>
  <si>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</si>
  <si>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</si>
  <si>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</si>
  <si>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</si>
  <si>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</si>
  <si>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</si>
  <si>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</si>
  <si>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</si>
  <si>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</si>
  <si>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</si>
  <si>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</si>
  <si>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</si>
  <si>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</si>
  <si>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</si>
  <si>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</si>
  <si>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</si>
  <si>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</si>
  <si>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</si>
  <si>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</si>
  <si>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</si>
  <si>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</si>
  <si>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</si>
  <si>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</si>
  <si>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</si>
  <si>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</si>
  <si>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</si>
  <si>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</si>
  <si>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</si>
  <si>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</si>
  <si>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</si>
  <si>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</si>
  <si>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</si>
  <si>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</si>
  <si>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</si>
  <si>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</si>
  <si>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</si>
  <si>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</si>
  <si>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</si>
  <si>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</si>
  <si>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</si>
  <si>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</si>
  <si>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</si>
  <si>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</si>
  <si>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</si>
  <si>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</si>
  <si>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</si>
  <si>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</si>
  <si>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</si>
  <si>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</si>
  <si>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</si>
  <si>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</si>
  <si>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</si>
  <si>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</si>
  <si>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</si>
  <si>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</si>
  <si>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</si>
  <si>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</si>
  <si>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</si>
  <si>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</si>
  <si>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</si>
  <si>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</si>
  <si>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</si>
  <si>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</si>
  <si>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</si>
  <si>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</si>
  <si>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</si>
  <si>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</si>
  <si>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</si>
  <si>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</si>
  <si>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</si>
  <si>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</si>
  <si>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</si>
  <si>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</si>
  <si>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</si>
  <si>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</si>
  <si>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</si>
  <si>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</si>
  <si>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</si>
  <si>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</si>
  <si>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</si>
  <si>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</si>
  <si>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</si>
  <si>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</si>
  <si>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</si>
  <si>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</si>
  <si>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</si>
  <si>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</si>
  <si>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</si>
  <si>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</si>
  <si>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</si>
  <si>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</si>
  <si>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</si>
  <si>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</si>
  <si>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</si>
  <si>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</si>
  <si>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</si>
  <si>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</si>
  <si>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</si>
  <si>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</si>
  <si>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</si>
  <si>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</si>
  <si>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</si>
  <si>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</si>
  <si>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</si>
  <si>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</si>
  <si>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</si>
  <si>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</si>
  <si>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</si>
  <si>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</si>
  <si>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</si>
  <si>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</si>
  <si>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</si>
  <si>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</si>
  <si>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</si>
  <si>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</si>
  <si>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</si>
  <si>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</si>
  <si>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</si>
  <si>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</si>
  <si>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</si>
  <si>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</si>
  <si>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</si>
  <si>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</si>
  <si>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</si>
  <si>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</si>
  <si>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</si>
  <si>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</si>
  <si>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</si>
  <si>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</si>
  <si>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</si>
  <si>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</si>
  <si>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</si>
  <si>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</si>
  <si>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</si>
  <si>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</si>
  <si>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</si>
  <si>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</si>
  <si>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</si>
  <si>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</si>
  <si>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</si>
  <si>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</si>
  <si>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</si>
  <si>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</si>
  <si>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</si>
  <si>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</si>
  <si>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</si>
  <si>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</si>
  <si>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</si>
  <si>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</si>
  <si>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</si>
  <si>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</si>
  <si>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</si>
  <si>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</si>
  <si>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</si>
  <si>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</si>
  <si>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</si>
  <si>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</si>
  <si>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</si>
  <si>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</si>
  <si>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</si>
  <si>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</si>
  <si>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</si>
  <si>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</si>
  <si>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</si>
  <si>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</si>
  <si>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</si>
  <si>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</si>
  <si>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</si>
  <si>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</si>
  <si>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</si>
  <si>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</si>
  <si>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</si>
  <si>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</si>
  <si>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</si>
  <si>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</si>
  <si>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</si>
  <si>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</si>
  <si>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</si>
  <si>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</si>
  <si>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</si>
  <si>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</si>
  <si>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</si>
  <si>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</si>
  <si>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</si>
  <si>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</si>
  <si>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</si>
  <si>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</si>
  <si>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</si>
  <si>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</si>
  <si>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</si>
  <si>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</si>
  <si>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</si>
  <si>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</si>
  <si>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</si>
  <si>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</si>
  <si>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</si>
  <si>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</si>
  <si>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</si>
  <si>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</si>
  <si>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</si>
  <si>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</si>
  <si>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</si>
  <si>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</si>
  <si>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</si>
  <si>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</si>
  <si>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</si>
  <si>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</si>
  <si>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</si>
  <si>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</si>
  <si>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</si>
  <si>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</si>
  <si>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</si>
  <si>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</si>
  <si>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</si>
  <si>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</si>
  <si>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</si>
  <si>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</si>
  <si>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</si>
  <si>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</si>
  <si>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</si>
  <si>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</si>
  <si>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</si>
  <si>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</si>
  <si>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</si>
  <si>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</si>
  <si>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</si>
  <si>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</si>
  <si>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</si>
  <si>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</si>
  <si>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</si>
  <si>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</si>
  <si>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</si>
  <si>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</si>
  <si>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</si>
  <si>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</si>
  <si>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</si>
  <si>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</si>
  <si>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</si>
  <si>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</si>
  <si>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</si>
  <si>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</si>
  <si>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</si>
  <si>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</si>
  <si>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</si>
  <si>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</si>
  <si>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</si>
  <si>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</si>
  <si>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</si>
  <si>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</si>
  <si>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</si>
  <si>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</si>
  <si>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</si>
  <si>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</si>
  <si>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</si>
  <si>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</si>
  <si>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</si>
  <si>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</si>
  <si>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</si>
  <si>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</si>
  <si>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</si>
  <si>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</si>
  <si>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</si>
  <si>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</si>
  <si>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</si>
  <si>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</si>
  <si>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</si>
  <si>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</si>
  <si>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</si>
  <si>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</si>
  <si>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</si>
  <si>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</si>
  <si>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</si>
  <si>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</si>
  <si>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</si>
  <si>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</si>
  <si>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</si>
  <si>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</si>
  <si>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</si>
  <si>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</si>
  <si>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</si>
  <si>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</si>
  <si>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</si>
  <si>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</si>
  <si>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</si>
  <si>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</si>
  <si>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</si>
  <si>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</si>
  <si>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</si>
  <si>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</si>
  <si>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</si>
  <si>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</si>
  <si>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</si>
  <si>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</si>
  <si>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</si>
  <si>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</si>
  <si>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</si>
  <si>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</si>
  <si>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</si>
  <si>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</si>
  <si>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</si>
  <si>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</si>
  <si>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</si>
  <si>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</si>
  <si>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</si>
  <si>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</si>
  <si>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</si>
  <si>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</si>
  <si>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</si>
  <si>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</si>
  <si>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</si>
  <si>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</si>
  <si>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</si>
  <si>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</si>
  <si>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</si>
  <si>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</si>
  <si>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</si>
  <si>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</si>
  <si>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</si>
  <si>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</si>
  <si>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</si>
  <si>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</si>
  <si>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</si>
  <si>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</si>
  <si>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</si>
  <si>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</si>
  <si>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</si>
  <si>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</si>
  <si>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</si>
  <si>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</si>
  <si>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</si>
  <si>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</si>
  <si>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</si>
  <si>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</si>
  <si>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</si>
  <si>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</si>
  <si>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</si>
  <si>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</si>
  <si>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</si>
  <si>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</si>
  <si>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</si>
  <si>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</si>
  <si>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</si>
  <si>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</si>
  <si>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</si>
  <si>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</si>
  <si>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</si>
  <si>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</si>
  <si>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</si>
  <si>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</si>
  <si>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</si>
  <si>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</si>
  <si>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</si>
  <si>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</si>
  <si>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</si>
  <si>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</si>
  <si>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</si>
  <si>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</si>
  <si>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</si>
  <si>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</si>
  <si>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</si>
  <si>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</si>
  <si>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</si>
  <si>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</si>
  <si>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</si>
  <si>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</si>
  <si>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</si>
  <si>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</si>
  <si>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</si>
  <si>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</si>
  <si>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</si>
  <si>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</si>
  <si>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</si>
  <si>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</si>
  <si>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</si>
  <si>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</si>
  <si>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</si>
  <si>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</si>
  <si>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</si>
  <si>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</si>
  <si>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</si>
  <si>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</si>
  <si>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</si>
  <si>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</si>
  <si>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</si>
  <si>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</si>
  <si>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</si>
  <si>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</si>
  <si>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</si>
  <si>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</si>
  <si>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</si>
  <si>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</si>
  <si>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</si>
  <si>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</si>
  <si>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</si>
  <si>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</si>
  <si>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</si>
  <si>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</si>
  <si>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</si>
  <si>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</si>
  <si>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</si>
  <si>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</si>
  <si>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</si>
  <si>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</si>
  <si>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</si>
  <si>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</si>
  <si>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</si>
  <si>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</si>
  <si>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</si>
  <si>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</si>
  <si>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</si>
  <si>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</si>
  <si>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</si>
  <si>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</si>
  <si>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</si>
  <si>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</si>
  <si>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</si>
  <si>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</si>
  <si>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</si>
  <si>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</si>
  <si>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</si>
  <si>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</si>
  <si>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</si>
  <si>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</si>
  <si>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</si>
  <si>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</si>
  <si>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</si>
  <si>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</si>
  <si>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</si>
  <si>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</si>
  <si>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</si>
  <si>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</si>
  <si>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</si>
  <si>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</si>
  <si>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</si>
  <si>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</si>
  <si>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</si>
  <si>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</si>
  <si>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</si>
  <si>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</si>
  <si>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</si>
  <si>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</si>
  <si>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</si>
  <si>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</si>
  <si>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</si>
  <si>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</si>
  <si>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</si>
  <si>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</si>
  <si>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</si>
  <si>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</si>
  <si>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</si>
  <si>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</si>
  <si>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</si>
  <si>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</si>
  <si>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</si>
  <si>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</si>
  <si>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</si>
  <si>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</si>
  <si>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</si>
  <si>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</si>
  <si>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</si>
  <si>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</si>
  <si>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</si>
  <si>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</si>
  <si>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</si>
  <si>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</si>
  <si>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</si>
  <si>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</si>
  <si>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</si>
  <si>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</si>
  <si>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</si>
  <si>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</si>
  <si>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</si>
  <si>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</si>
  <si>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</si>
  <si>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</si>
  <si>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</si>
  <si>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</si>
  <si>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</si>
  <si>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</si>
  <si>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</si>
  <si>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</si>
  <si>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</si>
  <si>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</si>
  <si>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</si>
  <si>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</si>
  <si>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</si>
  <si>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</si>
  <si>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</si>
  <si>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</si>
  <si>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</si>
  <si>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</si>
  <si>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</si>
  <si>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</si>
  <si>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</si>
  <si>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</si>
  <si>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</si>
  <si>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</si>
  <si>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</si>
  <si>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</si>
  <si>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</si>
  <si>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</si>
  <si>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</si>
  <si>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</si>
  <si>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</si>
  <si>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</si>
  <si>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</si>
  <si>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</si>
  <si>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</si>
  <si>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</si>
  <si>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</si>
  <si>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</si>
  <si>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</si>
  <si>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</si>
  <si>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</si>
  <si>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</si>
  <si>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</si>
  <si>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</si>
  <si>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</si>
  <si>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</si>
  <si>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</si>
  <si>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</si>
  <si>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</si>
  <si>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</si>
  <si>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</si>
  <si>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</si>
  <si>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</si>
  <si>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</si>
  <si>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</si>
  <si>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</si>
  <si>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</si>
  <si>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</si>
  <si>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</si>
  <si>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</si>
  <si>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</si>
  <si>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</si>
  <si>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</si>
  <si>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</si>
  <si>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</si>
  <si>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</si>
  <si>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</si>
  <si>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</si>
  <si>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</si>
  <si>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</si>
  <si>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</si>
  <si>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</si>
  <si>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</si>
  <si>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</si>
  <si>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</si>
  <si>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</si>
  <si>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</si>
  <si>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</si>
  <si>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</si>
  <si>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</si>
  <si>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</si>
  <si>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</si>
  <si>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</si>
  <si>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</si>
  <si>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</si>
  <si>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</si>
  <si>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</si>
  <si>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</si>
  <si>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</si>
  <si>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</si>
  <si>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</si>
  <si>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</si>
  <si>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</si>
  <si>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</si>
  <si>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</si>
  <si>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</si>
  <si>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</si>
  <si>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</si>
  <si>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</si>
  <si>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</si>
  <si>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</si>
  <si>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</si>
  <si>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</si>
  <si>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</si>
  <si>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</si>
  <si>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</si>
  <si>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</si>
  <si>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</si>
  <si>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</si>
  <si>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</si>
  <si>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</si>
  <si>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</si>
  <si>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</si>
  <si>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</si>
  <si>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</si>
  <si>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</si>
  <si>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</si>
  <si>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</si>
  <si>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</si>
  <si>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</si>
  <si>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</si>
  <si>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</si>
  <si>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</si>
  <si>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</si>
  <si>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</si>
  <si>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</si>
  <si>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</si>
  <si>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</si>
  <si>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</si>
  <si>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</si>
  <si>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</si>
  <si>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</si>
  <si>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</si>
  <si>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</si>
  <si>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</si>
  <si>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</si>
  <si>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</si>
  <si>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</si>
  <si>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</si>
  <si>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</si>
  <si>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</si>
  <si>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</si>
  <si>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</si>
  <si>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</si>
  <si>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</si>
  <si>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</si>
  <si>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</si>
  <si>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</si>
  <si>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</si>
  <si>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</si>
  <si>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</si>
  <si>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</si>
  <si>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</si>
  <si>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</si>
  <si>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</si>
  <si>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</si>
  <si>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</si>
  <si>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</si>
  <si>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</si>
  <si>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</si>
  <si>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</si>
  <si>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</si>
  <si>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</si>
  <si>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</si>
  <si>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</si>
  <si>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</si>
  <si>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</si>
  <si>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</si>
  <si>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</si>
  <si>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</si>
  <si>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</si>
  <si>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</si>
  <si>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</si>
  <si>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</si>
  <si>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</si>
  <si>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</si>
  <si>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</si>
  <si>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</si>
  <si>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</si>
  <si>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</si>
  <si>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</si>
  <si>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</si>
  <si>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</si>
  <si>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</si>
  <si>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</si>
  <si>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</si>
  <si>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</si>
  <si>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</si>
  <si>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</si>
  <si>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</si>
  <si>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</si>
  <si>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</si>
  <si>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</si>
  <si>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</si>
  <si>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</si>
  <si>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</si>
  <si>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</si>
  <si>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</si>
  <si>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</si>
  <si>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</si>
  <si>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</si>
  <si>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</si>
  <si>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</si>
  <si>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</si>
  <si>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</si>
  <si>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</si>
  <si>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</si>
  <si>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</si>
  <si>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</si>
  <si>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</si>
  <si>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</si>
  <si>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</si>
  <si>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</si>
  <si>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</si>
  <si>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</si>
  <si>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</si>
  <si>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</si>
  <si>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</si>
  <si>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</si>
  <si>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</si>
  <si>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</si>
  <si>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</si>
  <si>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</si>
  <si>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</si>
  <si>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</si>
  <si>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</si>
  <si>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</si>
  <si>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</si>
  <si>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</si>
  <si>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</si>
  <si>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</si>
  <si>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</si>
  <si>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</si>
  <si>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</si>
  <si>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</si>
  <si>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</si>
  <si>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</si>
  <si>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</si>
  <si>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</si>
  <si>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</si>
  <si>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</si>
  <si>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</si>
  <si>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</si>
  <si>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</si>
  <si>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</si>
  <si>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</si>
  <si>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</si>
  <si>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</si>
  <si>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</si>
  <si>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</si>
  <si>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</si>
  <si>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</si>
  <si>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</si>
  <si>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</si>
  <si>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</si>
  <si>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</si>
  <si>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</si>
  <si>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</si>
  <si>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</si>
  <si>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</si>
  <si>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</si>
  <si>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</si>
  <si>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</si>
  <si>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</si>
  <si>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</si>
  <si>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</si>
  <si>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</si>
  <si>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</si>
  <si>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</si>
  <si>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</si>
  <si>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</si>
  <si>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</si>
  <si>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</si>
  <si>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</si>
  <si>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</si>
  <si>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</si>
  <si>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</si>
  <si>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</si>
  <si>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</si>
  <si>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</si>
  <si>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</si>
  <si>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</si>
  <si>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</si>
  <si>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</si>
  <si>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</si>
  <si>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</si>
  <si>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</si>
  <si>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</si>
  <si>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</si>
  <si>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</si>
  <si>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</si>
  <si>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</si>
  <si>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</si>
  <si>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</si>
  <si>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</si>
  <si>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</si>
  <si>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</si>
  <si>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</si>
  <si>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</si>
  <si>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</si>
  <si>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</si>
  <si>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</si>
  <si>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</si>
  <si>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</si>
  <si>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</si>
  <si>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</si>
  <si>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</si>
  <si>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</si>
  <si>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</si>
  <si>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</si>
  <si>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</si>
  <si>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</si>
  <si>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</si>
  <si>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</si>
  <si>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</si>
  <si>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</si>
  <si>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</si>
  <si>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</si>
  <si>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</si>
  <si>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</si>
  <si>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</si>
  <si>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</si>
  <si>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</si>
  <si>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</si>
  <si>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</si>
  <si>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</si>
  <si>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</si>
  <si>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</si>
  <si>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</si>
  <si>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</si>
  <si>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</si>
  <si>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</si>
  <si>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</si>
  <si>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</si>
  <si>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</si>
  <si>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</si>
  <si>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</si>
  <si>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</si>
  <si>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</si>
  <si>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</si>
  <si>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</si>
  <si>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</si>
  <si>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</si>
  <si>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</si>
  <si>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</si>
  <si>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</si>
  <si>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</si>
  <si>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</si>
  <si>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</si>
  <si>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</si>
  <si>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</si>
  <si>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</si>
  <si>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</si>
  <si>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</si>
  <si>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</si>
  <si>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</si>
  <si>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</si>
  <si>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</si>
  <si>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</si>
  <si>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</si>
  <si>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</si>
  <si>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</si>
  <si>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</si>
  <si>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</si>
  <si>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</si>
  <si>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</si>
  <si>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</si>
  <si>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</si>
  <si>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</si>
  <si>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</si>
  <si>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</si>
  <si>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</si>
  <si>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</si>
  <si>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</si>
  <si>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</si>
  <si>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</si>
  <si>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</si>
  <si>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</si>
  <si>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</si>
  <si>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</si>
  <si>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</si>
  <si>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</si>
  <si>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</si>
  <si>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</si>
  <si>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</si>
  <si>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</si>
  <si>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</si>
  <si>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</si>
  <si>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</si>
  <si>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</si>
  <si>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</si>
  <si>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</si>
  <si>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</si>
  <si>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</si>
  <si>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</si>
  <si>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</si>
  <si>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</si>
  <si>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</si>
  <si>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</si>
  <si>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</si>
  <si>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</si>
  <si>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</si>
  <si>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</si>
  <si>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</si>
  <si>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</si>
  <si>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</si>
  <si>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</si>
  <si>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</si>
  <si>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</si>
  <si>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</si>
  <si>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</si>
  <si>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</si>
  <si>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</si>
  <si>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</si>
  <si>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</si>
  <si>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</si>
  <si>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</si>
  <si>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</si>
  <si>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</si>
  <si>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</si>
  <si>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</si>
  <si>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</si>
  <si>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</si>
  <si>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</si>
  <si>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</si>
  <si>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</si>
  <si>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</si>
  <si>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</si>
  <si>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</si>
  <si>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</si>
  <si>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</si>
  <si>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</si>
  <si>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</si>
  <si>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</si>
  <si>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</si>
  <si>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</si>
  <si>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</si>
  <si>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</si>
  <si>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</si>
  <si>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</si>
  <si>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</si>
  <si>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</si>
  <si>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</si>
  <si>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</si>
  <si>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</si>
  <si>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</si>
  <si>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</si>
  <si>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</si>
  <si>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</si>
  <si>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</si>
  <si>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</si>
  <si>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</si>
  <si>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</si>
  <si>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</si>
  <si>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</si>
  <si>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</si>
  <si>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</si>
  <si>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</si>
  <si>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</si>
  <si>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</si>
  <si>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</si>
  <si>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</si>
  <si>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</si>
  <si>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</si>
  <si>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</si>
  <si>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</si>
  <si>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</si>
  <si>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</si>
  <si>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</si>
  <si>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</si>
  <si>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</si>
  <si>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</si>
  <si>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</si>
  <si>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</si>
  <si>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</si>
  <si>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</si>
  <si>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</si>
  <si>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</si>
  <si>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</si>
  <si>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</si>
  <si>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</si>
  <si>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</si>
  <si>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</si>
  <si>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</si>
  <si>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</si>
  <si>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</si>
  <si>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</si>
  <si>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</si>
  <si>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</si>
  <si>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</si>
  <si>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</si>
  <si>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</si>
  <si>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</si>
  <si>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</si>
  <si>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</si>
  <si>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</si>
  <si>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</si>
  <si>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</si>
  <si>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</si>
  <si>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</si>
  <si>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</si>
  <si>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</si>
  <si>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</si>
  <si>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</si>
  <si>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</si>
  <si>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</si>
  <si>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</si>
  <si>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</si>
  <si>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</si>
  <si>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</si>
  <si>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</si>
  <si>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</si>
  <si>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</si>
  <si>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</si>
  <si>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</si>
  <si>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</si>
  <si>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</si>
  <si>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</si>
  <si>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</si>
  <si>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</si>
  <si>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</si>
  <si>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</si>
  <si>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</si>
  <si>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</si>
  <si>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</si>
  <si>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</si>
  <si>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</si>
  <si>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</si>
  <si>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</si>
  <si>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</si>
  <si>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</si>
  <si>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</si>
  <si>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</si>
  <si>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</si>
  <si>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</si>
  <si>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</si>
  <si>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</si>
  <si>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</si>
  <si>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</si>
  <si>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</si>
  <si>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</si>
  <si>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</si>
  <si>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</si>
  <si>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</si>
  <si>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</si>
  <si>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</si>
  <si>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</si>
  <si>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</si>
  <si>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</si>
  <si>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</si>
  <si>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</si>
  <si>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</si>
  <si>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</si>
  <si>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</si>
  <si>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</si>
  <si>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</si>
  <si>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</si>
  <si>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</si>
  <si>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</si>
  <si>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</si>
  <si>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</si>
  <si>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</si>
  <si>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</si>
  <si>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</si>
  <si>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</si>
  <si>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</si>
  <si>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</si>
  <si>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</si>
  <si>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</si>
  <si>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</si>
  <si>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</si>
  <si>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</si>
  <si>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</si>
  <si>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</si>
  <si>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</si>
  <si>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</si>
  <si>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</si>
  <si>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</si>
  <si>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</si>
  <si>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</si>
  <si>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</si>
  <si>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</si>
  <si>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</si>
  <si>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</si>
  <si>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</si>
  <si>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</si>
  <si>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</si>
  <si>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</si>
  <si>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</si>
  <si>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</si>
  <si>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</si>
  <si>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</si>
  <si>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</si>
  <si>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</si>
  <si>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</si>
  <si>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</si>
  <si>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</si>
  <si>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</si>
  <si>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</si>
  <si>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</si>
  <si>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</si>
  <si>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</si>
  <si>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</si>
  <si>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</si>
  <si>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</si>
  <si>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</si>
  <si>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</si>
  <si>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</si>
  <si>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</si>
  <si>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</si>
  <si>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</si>
  <si>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</si>
  <si>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</si>
  <si>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</si>
  <si>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</si>
  <si>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</si>
  <si>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</si>
  <si>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</si>
  <si>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</si>
  <si>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</si>
  <si>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</si>
  <si>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</si>
  <si>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</si>
  <si>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</si>
  <si>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</si>
  <si>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</si>
  <si>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</si>
  <si>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</si>
  <si>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</si>
  <si>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</si>
  <si>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</si>
  <si>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</si>
  <si>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</si>
  <si>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</si>
  <si>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</si>
  <si>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</si>
  <si>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</si>
  <si>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</si>
  <si>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</si>
  <si>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</si>
  <si>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</si>
  <si>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</si>
  <si>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</si>
  <si>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</si>
  <si>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</si>
  <si>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</si>
  <si>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</si>
  <si>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</si>
  <si>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</si>
  <si>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</si>
  <si>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</si>
  <si>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</si>
  <si>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</si>
  <si>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</si>
  <si>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</si>
  <si>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</si>
  <si>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</si>
  <si>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</si>
  <si>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</si>
  <si>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</si>
  <si>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</si>
  <si>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</si>
  <si>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</si>
  <si>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</si>
  <si>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</si>
  <si>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</si>
  <si>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</si>
  <si>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</si>
  <si>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</si>
  <si>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</si>
  <si>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</si>
  <si>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</si>
  <si>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</si>
  <si>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</si>
  <si>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</si>
  <si>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</si>
  <si>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</si>
  <si>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</si>
  <si>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</si>
  <si>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</si>
  <si>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</si>
  <si>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</si>
  <si>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</si>
  <si>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</si>
  <si>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</si>
  <si>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</si>
  <si>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</si>
  <si>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</si>
  <si>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</si>
  <si>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</si>
  <si>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</si>
  <si>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</si>
  <si>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</si>
  <si>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</si>
  <si>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</si>
  <si>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</si>
  <si>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</si>
  <si>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</si>
  <si>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</si>
  <si>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</si>
  <si>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</si>
  <si>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</si>
  <si>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</si>
  <si>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</si>
  <si>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</si>
  <si>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</si>
  <si>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</si>
  <si>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</si>
  <si>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</si>
  <si>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</si>
  <si>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</si>
  <si>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</si>
  <si>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</si>
  <si>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</si>
  <si>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</si>
  <si>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</si>
  <si>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</si>
  <si>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</si>
  <si>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</si>
  <si>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</si>
  <si>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</si>
  <si>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</si>
  <si>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</si>
  <si>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</si>
  <si>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</si>
  <si>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</si>
  <si>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</si>
  <si>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</si>
  <si>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</si>
  <si>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</si>
  <si>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</si>
  <si>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</si>
  <si>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</si>
  <si>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</si>
  <si>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</si>
  <si>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</si>
  <si>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</si>
  <si>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</si>
  <si>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</si>
  <si>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</si>
  <si>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</si>
  <si>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</si>
  <si>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</si>
  <si>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</si>
  <si>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</si>
  <si>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</si>
  <si>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</si>
  <si>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</si>
  <si>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</si>
  <si>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</si>
  <si>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</si>
  <si>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</si>
  <si>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</si>
  <si>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</si>
  <si>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</si>
  <si>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</si>
  <si>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</si>
  <si>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</si>
  <si>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</si>
  <si>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</si>
  <si>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</si>
  <si>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</si>
  <si>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</si>
  <si>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</si>
  <si>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</si>
  <si>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</si>
  <si>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</si>
  <si>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</si>
  <si>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</si>
  <si>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</si>
  <si>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</si>
  <si>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</si>
  <si>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</si>
  <si>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</si>
  <si>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</si>
  <si>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</si>
  <si>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</si>
  <si>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</si>
  <si>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</si>
  <si>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</si>
  <si>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</si>
  <si>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</si>
  <si>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</si>
  <si>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</si>
  <si>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</si>
  <si>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</si>
  <si>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</si>
  <si>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</si>
  <si>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</si>
  <si>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</si>
  <si>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</si>
  <si>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</si>
  <si>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</si>
  <si>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</si>
  <si>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</si>
  <si>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</si>
  <si>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</si>
  <si>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</si>
  <si>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</si>
  <si>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</si>
  <si>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</si>
  <si>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</si>
  <si>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</si>
  <si>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</si>
  <si>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</si>
  <si>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</si>
  <si>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</si>
  <si>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</si>
  <si>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</si>
  <si>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</si>
  <si>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</si>
  <si>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</si>
  <si>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</si>
  <si>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</si>
  <si>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</si>
  <si>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</si>
  <si>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</si>
  <si>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</si>
  <si>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</si>
  <si>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</si>
  <si>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</si>
  <si>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</si>
  <si>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</si>
  <si>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</si>
  <si>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</si>
  <si>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</si>
  <si>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</si>
  <si>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</si>
  <si>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</si>
  <si>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</si>
  <si>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</si>
  <si>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</si>
  <si>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</si>
  <si>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</si>
  <si>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</si>
  <si>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</si>
  <si>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</si>
  <si>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</si>
  <si>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</si>
  <si>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</si>
  <si>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</si>
  <si>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</si>
  <si>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</si>
  <si>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</si>
  <si>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</si>
  <si>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</si>
  <si>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</si>
  <si>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</si>
  <si>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</si>
  <si>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</si>
  <si>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</si>
  <si>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</si>
  <si>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</si>
  <si>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</si>
  <si>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</si>
  <si>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</si>
  <si>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</si>
  <si>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</si>
  <si>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</si>
  <si>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</si>
  <si>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</si>
  <si>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</si>
  <si>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</si>
  <si>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</si>
  <si>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</si>
  <si>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</si>
  <si>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</si>
  <si>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</si>
  <si>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</si>
  <si>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</si>
  <si>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</si>
  <si>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</si>
  <si>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</si>
  <si>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</si>
  <si>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</si>
  <si>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</si>
  <si>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</si>
  <si>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</si>
  <si>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</si>
  <si>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</si>
  <si>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</si>
  <si>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</si>
  <si>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</si>
  <si>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</si>
  <si>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</si>
  <si>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</si>
  <si>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</si>
  <si>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</si>
  <si>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</si>
  <si>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</si>
  <si>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</si>
  <si>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</si>
  <si>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</si>
  <si>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</si>
  <si>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</si>
  <si>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</si>
  <si>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</si>
  <si>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</si>
  <si>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</si>
  <si>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</si>
  <si>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</si>
  <si>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</si>
  <si>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</si>
  <si>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</si>
  <si>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</si>
  <si>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</si>
  <si>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</si>
  <si>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</si>
  <si>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</si>
  <si>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</si>
  <si>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</si>
  <si>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</si>
  <si>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</si>
  <si>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</si>
  <si>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</si>
  <si>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</si>
  <si>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</si>
  <si>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</si>
  <si>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</si>
  <si>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</si>
  <si>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</si>
  <si>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</si>
  <si>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</si>
  <si>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</si>
  <si>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</si>
  <si>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</si>
  <si>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</si>
  <si>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</si>
  <si>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</si>
  <si>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</si>
  <si>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</si>
  <si>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</si>
  <si>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</si>
  <si>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</si>
  <si>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</si>
  <si>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</si>
  <si>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</si>
  <si>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</si>
  <si>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</si>
  <si>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</si>
  <si>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</si>
  <si>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</si>
  <si>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</si>
  <si>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</si>
  <si>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</si>
  <si>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</si>
  <si>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</si>
  <si>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</si>
  <si>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</si>
  <si>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</si>
  <si>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</si>
  <si>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</si>
  <si>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</si>
  <si>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</si>
  <si>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</si>
  <si>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</si>
  <si>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</si>
  <si>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</si>
  <si>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</si>
  <si>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</si>
  <si>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</si>
  <si>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</si>
  <si>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</si>
  <si>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</si>
  <si>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</si>
  <si>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</si>
  <si>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</si>
  <si>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</si>
  <si>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</si>
  <si>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</si>
  <si>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</si>
  <si>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</si>
  <si>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</si>
  <si>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</si>
  <si>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</si>
  <si>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</si>
  <si>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</si>
  <si>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</si>
  <si>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</si>
  <si>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</si>
  <si>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</si>
  <si>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</si>
  <si>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</si>
  <si>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</si>
  <si>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</si>
  <si>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</si>
  <si>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</si>
  <si>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</si>
  <si>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</si>
  <si>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</si>
  <si>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</si>
  <si>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</si>
  <si>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</si>
  <si>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</si>
  <si>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</si>
  <si>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</si>
  <si>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</si>
  <si>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</si>
  <si>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</si>
  <si>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</si>
  <si>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</si>
  <si>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</si>
  <si>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</si>
  <si>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</si>
  <si>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</si>
  <si>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</si>
  <si>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</si>
  <si>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</si>
  <si>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</si>
  <si>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</si>
  <si>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</si>
  <si>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</si>
  <si>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</si>
  <si>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</si>
  <si>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</si>
  <si>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</si>
  <si>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</si>
  <si>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</si>
  <si>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</si>
  <si>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</si>
  <si>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</si>
  <si>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</si>
  <si>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</si>
  <si>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</si>
  <si>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</si>
  <si>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</si>
  <si>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</si>
  <si>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</si>
  <si>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</si>
  <si>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</si>
  <si>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</si>
  <si>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</si>
  <si>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</si>
  <si>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</si>
  <si>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</si>
  <si>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</si>
  <si>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</si>
  <si>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</si>
  <si>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</si>
  <si>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</si>
  <si>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</si>
  <si>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</si>
  <si>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</si>
  <si>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</si>
  <si>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</si>
  <si>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</si>
  <si>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</si>
  <si>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</si>
  <si>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</si>
  <si>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</si>
  <si>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</si>
  <si>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</si>
  <si>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</si>
  <si>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</si>
  <si>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</si>
  <si>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</si>
  <si>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</si>
  <si>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</si>
  <si>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</si>
  <si>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</si>
  <si>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</si>
  <si>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</si>
  <si>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</si>
  <si>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</si>
  <si>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</si>
  <si>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</si>
  <si>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</si>
  <si>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</si>
  <si>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</si>
  <si>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</si>
  <si>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</si>
  <si>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</si>
  <si>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</si>
  <si>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</si>
  <si>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</si>
  <si>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</si>
  <si>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</si>
  <si>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</si>
  <si>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</si>
  <si>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</si>
  <si>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</si>
  <si>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</si>
  <si>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</si>
  <si>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</si>
  <si>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</si>
  <si>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</si>
  <si>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</si>
  <si>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</si>
  <si>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</si>
  <si>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</si>
  <si>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</si>
  <si>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</si>
  <si>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</si>
  <si>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</si>
  <si>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</si>
  <si>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</si>
  <si>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</si>
  <si>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</si>
  <si>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</si>
  <si>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</si>
  <si>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</si>
  <si>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</si>
  <si>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</si>
  <si>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</si>
  <si>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</si>
  <si>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</si>
  <si>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</si>
  <si>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</si>
  <si>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</si>
  <si>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</si>
  <si>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</si>
  <si>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</si>
  <si>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</si>
  <si>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</si>
  <si>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</si>
  <si>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</si>
  <si>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</si>
  <si>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</si>
  <si>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</si>
  <si>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</si>
  <si>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</si>
  <si>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</si>
  <si>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</si>
  <si>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</si>
  <si>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</si>
  <si>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</si>
  <si>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</si>
  <si>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</si>
  <si>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</si>
  <si>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</si>
  <si>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</si>
  <si>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</si>
  <si>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</si>
  <si>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</si>
  <si>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</si>
  <si>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</si>
  <si>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</si>
  <si>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</si>
  <si>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</si>
  <si>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</si>
  <si>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</si>
  <si>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</si>
  <si>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</si>
  <si>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</si>
  <si>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</si>
  <si>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</si>
  <si>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</si>
  <si>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</si>
  <si>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</si>
  <si>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</si>
  <si>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</si>
  <si>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</si>
  <si>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</si>
  <si>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</si>
  <si>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</si>
  <si>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</si>
  <si>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</si>
  <si>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</si>
  <si>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</si>
  <si>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</si>
  <si>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</si>
  <si>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</si>
  <si>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</si>
  <si>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</si>
  <si>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</si>
  <si>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</si>
  <si>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</si>
  <si>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</si>
  <si>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</si>
  <si>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</si>
  <si>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</si>
  <si>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</si>
  <si>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</si>
  <si>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</si>
  <si>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</si>
  <si>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</si>
  <si>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</si>
  <si>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</si>
  <si>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</si>
  <si>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</si>
  <si>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</si>
  <si>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</si>
  <si>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</si>
  <si>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</si>
  <si>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</si>
  <si>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</si>
  <si>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</si>
  <si>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</si>
  <si>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</si>
  <si>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</si>
  <si>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</si>
  <si>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</si>
  <si>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</si>
  <si>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</si>
  <si>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</si>
  <si>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</si>
  <si>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</si>
  <si>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</si>
  <si>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</si>
  <si>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</si>
  <si>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</si>
  <si>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</si>
  <si>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</si>
  <si>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</si>
  <si>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</si>
  <si>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</si>
  <si>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</si>
  <si>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</si>
  <si>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</si>
  <si>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</si>
  <si>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</si>
  <si>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</si>
  <si>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</si>
  <si>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</si>
  <si>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</si>
  <si>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</si>
  <si>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</si>
  <si>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</si>
  <si>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</si>
  <si>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</si>
  <si>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</si>
  <si>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</si>
  <si>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</si>
  <si>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</si>
  <si>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</si>
  <si>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</si>
  <si>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</si>
  <si>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</si>
  <si>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</si>
  <si>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</si>
  <si>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</si>
  <si>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</si>
  <si>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</si>
  <si>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</si>
  <si>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</si>
  <si>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</si>
  <si>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</si>
  <si>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</si>
  <si>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</si>
  <si>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</si>
  <si>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</si>
  <si>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</si>
  <si>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</si>
  <si>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</si>
  <si>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</si>
  <si>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</si>
  <si>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</si>
  <si>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</si>
  <si>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</si>
  <si>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</si>
  <si>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</si>
  <si>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</si>
  <si>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</si>
  <si>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</si>
  <si>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</si>
  <si>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</si>
  <si>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</si>
  <si>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</si>
  <si>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</si>
  <si>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</si>
  <si>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</si>
  <si>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</si>
  <si>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</si>
  <si>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</si>
  <si>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</si>
  <si>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</si>
  <si>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</si>
  <si>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</si>
  <si>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</si>
  <si>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</si>
  <si>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</si>
  <si>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</si>
  <si>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</si>
  <si>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</si>
  <si>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</si>
  <si>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</si>
  <si>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</si>
  <si>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</si>
  <si>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</si>
  <si>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</si>
  <si>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</si>
  <si>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</si>
  <si>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</si>
  <si>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</si>
  <si>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</si>
  <si>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</si>
  <si>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</si>
  <si>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</si>
  <si>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</si>
  <si>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</si>
  <si>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</si>
  <si>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</si>
  <si>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</si>
  <si>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</si>
  <si>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</si>
  <si>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</si>
  <si>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</si>
  <si>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</si>
  <si>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</si>
  <si>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</si>
  <si>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</si>
  <si>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</si>
  <si>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</si>
  <si>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</si>
  <si>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</si>
  <si>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</si>
  <si>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</si>
  <si>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</si>
  <si>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</si>
  <si>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</si>
  <si>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</si>
  <si>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</si>
  <si>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</si>
  <si>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</si>
  <si>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</si>
  <si>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</si>
  <si>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</si>
  <si>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</si>
  <si>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</si>
  <si>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</si>
  <si>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</si>
  <si>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</si>
  <si>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</si>
  <si>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</si>
  <si>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</si>
  <si>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</si>
  <si>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</si>
  <si>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</si>
  <si>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</si>
  <si>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</si>
  <si>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</si>
  <si>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</si>
  <si>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</si>
  <si>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</si>
  <si>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</si>
  <si>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</si>
  <si>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</si>
  <si>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</si>
  <si>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</si>
  <si>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</si>
  <si>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</si>
  <si>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</si>
  <si>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</si>
  <si>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</si>
  <si>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</si>
  <si>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</si>
  <si>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</si>
  <si>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</si>
  <si>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</si>
  <si>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</si>
  <si>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</si>
  <si>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</si>
  <si>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</si>
  <si>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</si>
  <si>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</si>
  <si>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</si>
  <si>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</si>
  <si>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</si>
  <si>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</si>
  <si>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</si>
  <si>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</si>
  <si>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</si>
  <si>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</si>
  <si>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</si>
  <si>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</si>
  <si>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</si>
  <si>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</si>
  <si>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</si>
  <si>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</si>
  <si>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</si>
  <si>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</si>
  <si>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</si>
  <si>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</si>
  <si>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</si>
  <si>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</si>
  <si>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</si>
  <si>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</si>
  <si>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</si>
  <si>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</si>
  <si>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</si>
  <si>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</si>
  <si>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</si>
  <si>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</si>
  <si>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</si>
  <si>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</si>
  <si>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</si>
  <si>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</si>
  <si>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</si>
  <si>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</si>
  <si>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</si>
  <si>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</si>
  <si>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</si>
  <si>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</si>
  <si>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</si>
  <si>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</si>
  <si>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</si>
  <si>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</si>
  <si>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</si>
  <si>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</si>
  <si>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</si>
  <si>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</si>
  <si>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</si>
  <si>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</si>
  <si>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</si>
  <si>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</si>
  <si>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</si>
  <si>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</si>
  <si>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</si>
  <si>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</si>
  <si>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</si>
  <si>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</si>
  <si>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</si>
  <si>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</si>
  <si>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</si>
  <si>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</si>
  <si>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</si>
  <si>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</si>
  <si>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</si>
  <si>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</si>
  <si>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</si>
  <si>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</si>
  <si>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</si>
  <si>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</si>
  <si>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</si>
  <si>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</si>
  <si>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</si>
  <si>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</si>
  <si>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</si>
  <si>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</si>
  <si>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</si>
  <si>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</si>
  <si>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</si>
  <si>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</si>
  <si>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</si>
  <si>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</si>
  <si>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</si>
  <si>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</si>
  <si>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</si>
  <si>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</si>
  <si>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</si>
  <si>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</si>
  <si>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</si>
  <si>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</si>
  <si>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</si>
  <si>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</si>
  <si>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</si>
  <si>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</si>
  <si>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</si>
  <si>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</si>
  <si>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</si>
  <si>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</si>
  <si>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</si>
  <si>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</si>
  <si>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</si>
  <si>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</si>
  <si>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</si>
  <si>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</si>
  <si>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</si>
  <si>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</si>
  <si>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</si>
  <si>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</si>
  <si>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</si>
  <si>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</si>
  <si>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</si>
  <si>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</si>
  <si>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</si>
  <si>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</si>
  <si>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</si>
  <si>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</si>
  <si>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</si>
  <si>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</si>
  <si>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</si>
  <si>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</si>
  <si>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</si>
  <si>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</si>
  <si>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</si>
  <si>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</si>
  <si>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</si>
  <si>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</si>
  <si>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</si>
  <si>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</si>
  <si>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</si>
  <si>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</si>
  <si>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</si>
  <si>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</si>
  <si>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</si>
  <si>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</si>
  <si>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</si>
  <si>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</si>
  <si>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</si>
  <si>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</si>
  <si>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</si>
  <si>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</si>
  <si>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</si>
  <si>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</si>
  <si>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</si>
  <si>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</si>
  <si>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</si>
  <si>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</si>
  <si>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</si>
  <si>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</si>
  <si>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</si>
  <si>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</si>
  <si>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</si>
  <si>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</si>
  <si>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</si>
  <si>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</si>
  <si>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</si>
  <si>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</si>
  <si>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</si>
  <si>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</si>
  <si>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</si>
  <si>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</si>
  <si>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</si>
  <si>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</si>
  <si>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</si>
  <si>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</si>
  <si>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</si>
  <si>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</si>
  <si>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</si>
  <si>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</si>
  <si>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</si>
  <si>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</si>
  <si>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</si>
  <si>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</si>
  <si>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</si>
  <si>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</si>
  <si>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</si>
  <si>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</si>
  <si>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</si>
  <si>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</si>
  <si>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</si>
  <si>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</si>
  <si>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</si>
  <si>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</si>
  <si>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</si>
  <si>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</si>
  <si>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</si>
  <si>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</si>
  <si>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</si>
  <si>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</si>
  <si>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</si>
  <si>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</si>
  <si>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</si>
  <si>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</si>
  <si>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</si>
  <si>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</si>
  <si>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</si>
  <si>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</si>
  <si>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</si>
  <si>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</si>
  <si>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</si>
  <si>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</si>
  <si>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</si>
  <si>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</si>
  <si>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</si>
  <si>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</si>
  <si>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</si>
  <si>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</si>
  <si>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</si>
  <si>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</si>
  <si>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</si>
  <si>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</si>
  <si>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</si>
  <si>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</si>
  <si>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</si>
  <si>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</si>
  <si>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</si>
  <si>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</si>
  <si>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</si>
  <si>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</si>
  <si>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</si>
  <si>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</si>
  <si>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</si>
  <si>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</si>
  <si>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</si>
  <si>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</si>
  <si>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</si>
  <si>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</si>
  <si>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</si>
  <si>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</si>
  <si>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</si>
  <si>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</si>
  <si>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</si>
  <si>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</si>
  <si>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</si>
  <si>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</si>
  <si>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</si>
  <si>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</si>
  <si>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</si>
  <si>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</si>
  <si>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</si>
  <si>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</si>
  <si>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</si>
  <si>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</si>
  <si>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</si>
  <si>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</si>
  <si>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</si>
  <si>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</si>
  <si>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</si>
  <si>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</si>
  <si>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</si>
  <si>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</si>
  <si>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</si>
  <si>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</si>
  <si>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</si>
  <si>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</si>
  <si>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</si>
  <si>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</si>
  <si>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</si>
  <si>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</si>
  <si>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</si>
  <si>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</si>
  <si>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</si>
  <si>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</si>
  <si>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</si>
  <si>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</si>
  <si>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</si>
  <si>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</si>
  <si>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</si>
  <si>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</si>
  <si>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</si>
  <si>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</si>
  <si>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</si>
  <si>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</si>
  <si>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</si>
  <si>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</si>
  <si>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</si>
  <si>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</si>
  <si>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</si>
  <si>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</si>
  <si>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</si>
  <si>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</si>
  <si>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</si>
  <si>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</si>
  <si>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</si>
  <si>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</si>
  <si>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</si>
  <si>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</si>
  <si>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</si>
  <si>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</si>
  <si>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</si>
  <si>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</si>
  <si>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</si>
  <si>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</si>
  <si>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</si>
  <si>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</si>
  <si>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</si>
  <si>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</si>
  <si>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</si>
  <si>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</si>
  <si>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</si>
  <si>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</si>
  <si>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</si>
  <si>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</si>
  <si>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</si>
  <si>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</si>
  <si>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</si>
  <si>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</si>
  <si>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</si>
  <si>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</si>
  <si>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</si>
  <si>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</si>
  <si>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</si>
  <si>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</si>
  <si>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</si>
  <si>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</si>
  <si>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</si>
  <si>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</si>
  <si>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</si>
  <si>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</si>
  <si>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</si>
  <si>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</si>
  <si>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</si>
  <si>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</si>
  <si>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</si>
  <si>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</si>
  <si>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</si>
  <si>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</si>
  <si>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</si>
  <si>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</si>
  <si>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</si>
  <si>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</si>
  <si>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</si>
  <si>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</si>
  <si>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</si>
  <si>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</si>
  <si>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</si>
  <si>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</si>
  <si>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</si>
  <si>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</si>
  <si>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</si>
  <si>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</si>
  <si>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</si>
  <si>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</si>
  <si>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</si>
  <si>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</si>
  <si>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</si>
  <si>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</si>
  <si>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</si>
  <si>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</si>
  <si>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</si>
  <si>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</si>
  <si>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</si>
  <si>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</si>
  <si>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</si>
  <si>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</si>
  <si>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</si>
  <si>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</si>
  <si>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</si>
  <si>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</si>
  <si>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</si>
  <si>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</si>
  <si>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</si>
  <si>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</si>
  <si>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</si>
  <si>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</si>
  <si>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</si>
  <si>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</si>
  <si>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</si>
  <si>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</si>
  <si>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</si>
  <si>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</si>
  <si>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</si>
  <si>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</si>
  <si>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</si>
  <si>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</si>
  <si>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</si>
  <si>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</si>
  <si>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</si>
  <si>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</si>
  <si>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</si>
  <si>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</si>
  <si>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</si>
  <si>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</si>
  <si>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</si>
  <si>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</si>
  <si>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</si>
  <si>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</si>
  <si>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</si>
  <si>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</si>
  <si>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</si>
  <si>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</si>
  <si>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</si>
  <si>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</si>
  <si>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</si>
  <si>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</si>
  <si>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</si>
  <si>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</si>
  <si>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</si>
  <si>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</si>
  <si>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</si>
  <si>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</si>
  <si>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</si>
  <si>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</si>
  <si>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</si>
  <si>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</si>
  <si>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</si>
  <si>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</si>
  <si>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</si>
  <si>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</si>
  <si>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</si>
  <si>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</si>
  <si>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</si>
  <si>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</si>
  <si>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</si>
  <si>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</si>
  <si>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</si>
  <si>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</si>
  <si>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</si>
  <si>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</si>
  <si>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</si>
  <si>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</si>
  <si>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</si>
  <si>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</si>
  <si>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</si>
  <si>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</si>
  <si>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</si>
  <si>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</si>
  <si>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</si>
  <si>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</si>
  <si>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</si>
  <si>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</si>
  <si>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</si>
  <si>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</si>
  <si>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</si>
  <si>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</si>
  <si>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</si>
  <si>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</si>
  <si>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</si>
  <si>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</si>
  <si>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</si>
  <si>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</si>
  <si>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</si>
  <si>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</si>
  <si>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</si>
  <si>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</si>
  <si>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</si>
  <si>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</si>
  <si>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</si>
  <si>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</si>
  <si>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</si>
  <si>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</si>
  <si>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</si>
  <si>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</si>
  <si>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</si>
  <si>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</si>
  <si>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</si>
  <si>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</si>
  <si>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</si>
  <si>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</si>
  <si>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</si>
  <si>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</si>
  <si>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</si>
  <si>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</si>
  <si>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</si>
  <si>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</si>
  <si>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</si>
  <si>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</si>
  <si>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</si>
  <si>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</si>
  <si>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</si>
  <si>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</si>
  <si>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</si>
  <si>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</si>
  <si>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</si>
  <si>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</si>
  <si>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</si>
  <si>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</si>
  <si>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</si>
  <si>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</si>
  <si>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</si>
  <si>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</si>
  <si>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</si>
  <si>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</si>
  <si>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</si>
  <si>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</si>
  <si>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</si>
  <si>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</si>
  <si>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</si>
  <si>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</si>
  <si>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</si>
  <si>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</si>
  <si>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</si>
  <si>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</si>
  <si>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</si>
  <si>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</si>
  <si>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</si>
  <si>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</si>
  <si>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</si>
  <si>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</si>
  <si>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</si>
  <si>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</si>
  <si>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</si>
  <si>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</si>
  <si>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</si>
  <si>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</si>
  <si>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</si>
  <si>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</si>
  <si>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</si>
  <si>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</si>
  <si>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</si>
  <si>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</si>
  <si>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</si>
  <si>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</si>
  <si>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</si>
  <si>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</si>
  <si>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</si>
  <si>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</si>
  <si>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</si>
  <si>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</si>
  <si>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</si>
  <si>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</si>
  <si>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</si>
  <si>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</si>
  <si>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</si>
  <si>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</si>
  <si>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</si>
  <si>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</si>
  <si>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</si>
  <si>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</si>
  <si>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</si>
  <si>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</si>
  <si>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</si>
  <si>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</si>
  <si>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</si>
  <si>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</si>
  <si>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</si>
  <si>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</si>
  <si>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</si>
  <si>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</si>
  <si>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</si>
  <si>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</si>
  <si>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</si>
  <si>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</si>
  <si>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</si>
  <si>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</si>
  <si>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</si>
  <si>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</si>
  <si>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</si>
  <si>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</si>
  <si>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</si>
  <si>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</si>
  <si>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</si>
  <si>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</si>
  <si>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</si>
  <si>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</si>
  <si>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</si>
  <si>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</si>
  <si>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</si>
  <si>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</si>
  <si>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</si>
  <si>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</si>
  <si>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</si>
  <si>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</si>
  <si>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</si>
  <si>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</si>
  <si>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</si>
  <si>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</si>
  <si>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</si>
  <si>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</si>
  <si>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</si>
  <si>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</si>
  <si>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</si>
  <si>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</si>
  <si>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</si>
  <si>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</si>
  <si>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</si>
  <si>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</si>
  <si>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</si>
  <si>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</si>
  <si>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</si>
  <si>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</si>
  <si>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</si>
  <si>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</si>
  <si>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</si>
  <si>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</si>
  <si>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</si>
  <si>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</si>
  <si>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</si>
  <si>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</si>
  <si>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</si>
  <si>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</si>
  <si>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</si>
  <si>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</si>
  <si>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</si>
  <si>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</si>
  <si>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</si>
  <si>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</si>
  <si>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</si>
  <si>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</si>
  <si>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</si>
  <si>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</si>
  <si>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</si>
  <si>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</si>
  <si>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</si>
  <si>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</si>
  <si>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</si>
  <si>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</si>
  <si>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</si>
  <si>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</si>
  <si>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</si>
  <si>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</si>
  <si>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</si>
  <si>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</si>
  <si>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</si>
  <si>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</si>
  <si>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</si>
  <si>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</si>
  <si>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</si>
  <si>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</si>
  <si>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</si>
  <si>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</si>
  <si>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</si>
  <si>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</si>
  <si>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</si>
  <si>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</si>
  <si>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</si>
  <si>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</si>
  <si>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</si>
  <si>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</si>
  <si>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</si>
  <si>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</si>
  <si>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</si>
  <si>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</si>
  <si>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</si>
  <si>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</si>
  <si>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</si>
  <si>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</si>
  <si>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</si>
  <si>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</si>
  <si>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</si>
  <si>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</si>
  <si>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</si>
  <si>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</si>
  <si>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</si>
  <si>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</si>
  <si>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</si>
  <si>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</si>
  <si>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</si>
  <si>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</si>
  <si>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</si>
  <si>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</si>
  <si>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</si>
  <si>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</si>
  <si>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</si>
  <si>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</si>
  <si>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</si>
  <si>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</si>
  <si>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</si>
  <si>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</si>
  <si>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</si>
  <si>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</si>
  <si>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</si>
  <si>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</si>
  <si>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</si>
  <si>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</si>
  <si>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</si>
  <si>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</si>
  <si>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</si>
  <si>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</si>
  <si>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</si>
  <si>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</si>
  <si>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</si>
  <si>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</si>
  <si>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</si>
  <si>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</si>
  <si>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</si>
  <si>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</si>
  <si>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</si>
  <si>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</si>
  <si>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</si>
  <si>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</si>
  <si>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</si>
  <si>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</si>
  <si>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</si>
  <si>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</si>
  <si>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</si>
  <si>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</si>
  <si>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</si>
  <si>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</si>
  <si>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</si>
  <si>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</si>
  <si>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</si>
  <si>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</si>
  <si>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</si>
  <si>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</si>
  <si>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</si>
  <si>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</si>
  <si>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</si>
  <si>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</si>
  <si>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</si>
  <si>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</si>
  <si>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</si>
  <si>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</si>
  <si>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</si>
  <si>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</si>
  <si>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</si>
  <si>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</si>
  <si>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</si>
  <si>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</si>
  <si>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</si>
  <si>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</si>
  <si>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</si>
  <si>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</si>
  <si>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</si>
  <si>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</si>
  <si>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</si>
  <si>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</si>
  <si>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</si>
  <si>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</si>
  <si>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</si>
  <si>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</si>
  <si>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</si>
  <si>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</si>
  <si>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</si>
  <si>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</si>
  <si>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</si>
  <si>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</si>
  <si>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</si>
  <si>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</si>
  <si>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</si>
  <si>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</si>
  <si>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</si>
  <si>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</si>
  <si>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</si>
  <si>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</si>
  <si>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</si>
  <si>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</si>
  <si>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</si>
  <si>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</si>
  <si>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</si>
  <si>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</si>
  <si>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</si>
  <si>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</si>
  <si>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</si>
  <si>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</si>
  <si>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</si>
  <si>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</si>
  <si>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</si>
  <si>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</si>
  <si>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</si>
  <si>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</si>
  <si>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</si>
  <si>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</si>
  <si>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</si>
  <si>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</si>
  <si>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</si>
  <si>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</si>
  <si>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</si>
  <si>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</si>
  <si>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</si>
  <si>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</si>
  <si>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</si>
  <si>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</si>
  <si>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</si>
  <si>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</si>
  <si>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</si>
  <si>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</si>
  <si>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</si>
  <si>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</si>
  <si>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</si>
  <si>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</si>
  <si>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</si>
  <si>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</si>
  <si>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</si>
  <si>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</si>
  <si>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</si>
  <si>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</si>
  <si>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</si>
  <si>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</si>
  <si>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</si>
  <si>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</si>
  <si>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</si>
  <si>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</si>
  <si>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</si>
  <si>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</si>
  <si>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</si>
  <si>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</si>
  <si>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</si>
  <si>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</si>
  <si>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</si>
  <si>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</si>
  <si>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</si>
  <si>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</si>
  <si>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</si>
  <si>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</si>
  <si>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</si>
  <si>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</si>
  <si>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</si>
  <si>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</si>
  <si>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</si>
  <si>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</si>
  <si>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</si>
  <si>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</si>
  <si>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</si>
  <si>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</si>
  <si>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</si>
  <si>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</si>
  <si>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</si>
  <si>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</si>
  <si>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</si>
  <si>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</si>
  <si>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</si>
  <si>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</si>
  <si>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</si>
  <si>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</si>
  <si>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</si>
  <si>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</si>
  <si>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</si>
  <si>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</si>
  <si>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</si>
  <si>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</si>
  <si>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</si>
  <si>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</si>
  <si>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</si>
  <si>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</si>
  <si>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</si>
  <si>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</si>
  <si>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</si>
  <si>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</si>
  <si>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</si>
  <si>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</si>
  <si>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</si>
  <si>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</si>
  <si>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</si>
  <si>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</si>
  <si>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</si>
  <si>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</si>
  <si>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</si>
  <si>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</si>
  <si>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</si>
  <si>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</si>
  <si>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</si>
  <si>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</si>
  <si>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</si>
  <si>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</si>
  <si>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</si>
  <si>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</si>
  <si>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</si>
  <si>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</si>
  <si>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</si>
  <si>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</si>
  <si>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</si>
  <si>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</si>
  <si>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</si>
  <si>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</si>
  <si>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</si>
  <si>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</si>
  <si>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</si>
  <si>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</si>
  <si>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</si>
  <si>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</si>
  <si>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</si>
  <si>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</si>
  <si>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</si>
  <si>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</si>
  <si>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</si>
  <si>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</si>
  <si>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</si>
  <si>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</si>
  <si>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</si>
  <si>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</si>
  <si>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</si>
  <si>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</si>
  <si>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</si>
  <si>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</si>
  <si>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</si>
  <si>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</si>
  <si>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</si>
  <si>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</si>
  <si>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</si>
  <si>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</si>
  <si>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</si>
  <si>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</si>
  <si>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</si>
  <si>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</si>
  <si>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</si>
  <si>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</si>
  <si>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</si>
  <si>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</si>
  <si>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</si>
  <si>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</si>
  <si>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</si>
  <si>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</si>
  <si>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</si>
  <si>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</si>
  <si>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</si>
  <si>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</si>
  <si>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</si>
  <si>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</si>
  <si>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</si>
  <si>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</si>
  <si>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</si>
  <si>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</si>
  <si>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</si>
  <si>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</si>
  <si>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</si>
  <si>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</si>
  <si>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</si>
  <si>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</si>
  <si>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</si>
  <si>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</si>
  <si>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</si>
  <si>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</si>
  <si>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</si>
  <si>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</si>
  <si>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</si>
  <si>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</si>
  <si>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</si>
  <si>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</si>
  <si>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</si>
  <si>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</si>
  <si>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</si>
  <si>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</si>
  <si>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</si>
  <si>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</si>
  <si>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</si>
  <si>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</si>
  <si>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</si>
  <si>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</si>
  <si>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</si>
  <si>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</si>
  <si>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</si>
  <si>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</si>
  <si>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</si>
  <si>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</si>
  <si>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</si>
  <si>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</si>
  <si>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</si>
  <si>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</si>
  <si>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</si>
  <si>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</si>
  <si>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</si>
  <si>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</si>
  <si>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</si>
  <si>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</si>
  <si>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</si>
  <si>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</si>
  <si>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</si>
  <si>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</si>
  <si>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</si>
  <si>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</si>
  <si>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</si>
  <si>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</si>
  <si>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</si>
  <si>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</si>
  <si>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</si>
  <si>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</si>
  <si>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</si>
  <si>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</si>
  <si>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</si>
  <si>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</si>
  <si>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</si>
  <si>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</si>
  <si>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</si>
  <si>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</si>
  <si>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</si>
  <si>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</si>
  <si>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</si>
  <si>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</si>
  <si>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</si>
  <si>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</si>
  <si>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</si>
  <si>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</si>
  <si>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</si>
  <si>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</si>
  <si>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</si>
  <si>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</si>
  <si>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</si>
  <si>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</si>
  <si>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</si>
  <si>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</si>
  <si>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</si>
  <si>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</si>
  <si>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</si>
  <si>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</si>
  <si>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</si>
  <si>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</si>
  <si>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</si>
  <si>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</si>
  <si>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</si>
  <si>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</si>
  <si>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</si>
  <si>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</si>
  <si>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</si>
  <si>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</si>
  <si>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</si>
  <si>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</si>
  <si>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</si>
  <si>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</si>
  <si>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</si>
  <si>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</si>
  <si>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</si>
  <si>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</si>
  <si>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</si>
  <si>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</si>
  <si>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</si>
  <si>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</si>
  <si>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</si>
  <si>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</si>
  <si>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</si>
  <si>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</si>
  <si>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</si>
  <si>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</si>
  <si>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</si>
  <si>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</si>
  <si>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</si>
  <si>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</si>
  <si>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</si>
  <si>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</si>
  <si>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</si>
  <si>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</si>
  <si>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</si>
  <si>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</si>
  <si>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</si>
  <si>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</si>
  <si>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</si>
  <si>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</si>
  <si>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</si>
  <si>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</si>
  <si>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</si>
  <si>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</si>
  <si>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</si>
  <si>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</si>
  <si>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</si>
  <si>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</si>
  <si>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</si>
  <si>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</si>
  <si>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</si>
  <si>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</si>
  <si>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</si>
  <si>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</si>
  <si>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</si>
  <si>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</si>
  <si>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</si>
  <si>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</si>
  <si>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</si>
  <si>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</si>
  <si>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</si>
  <si>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</si>
  <si>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</si>
  <si>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</si>
  <si>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</si>
  <si>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</si>
  <si>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</si>
  <si>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</si>
  <si>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</si>
  <si>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</si>
  <si>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</si>
  <si>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</si>
  <si>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</si>
  <si>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</si>
  <si>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</si>
  <si>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</si>
  <si>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</si>
  <si>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</si>
  <si>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</si>
  <si>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</si>
  <si>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</si>
  <si>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</si>
  <si>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</si>
  <si>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</si>
  <si>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</si>
  <si>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</si>
  <si>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</si>
  <si>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</si>
  <si>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</si>
  <si>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</si>
  <si>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</si>
  <si>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</si>
  <si>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</si>
  <si>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</si>
  <si>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</si>
  <si>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</si>
  <si>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</si>
  <si>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</si>
  <si>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</si>
  <si>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</si>
  <si>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</si>
  <si>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</si>
  <si>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</si>
  <si>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</si>
  <si>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</si>
  <si>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</si>
  <si>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</si>
  <si>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</si>
  <si>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</si>
  <si>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</si>
  <si>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</si>
  <si>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</si>
  <si>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</si>
  <si>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</si>
  <si>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</si>
  <si>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</si>
  <si>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</si>
  <si>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</si>
  <si>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</si>
  <si>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</si>
  <si>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</si>
  <si>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</si>
  <si>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</si>
  <si>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</si>
  <si>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</si>
  <si>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</si>
  <si>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</si>
  <si>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</si>
  <si>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</si>
  <si>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</si>
  <si>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</si>
  <si>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</si>
  <si>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</si>
  <si>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</si>
  <si>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</si>
  <si>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</si>
  <si>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</si>
  <si>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</si>
  <si>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</si>
  <si>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</si>
  <si>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</si>
  <si>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</si>
  <si>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</si>
  <si>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</si>
  <si>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</si>
  <si>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</si>
  <si>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</si>
  <si>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</si>
  <si>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</si>
  <si>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</si>
  <si>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</si>
  <si>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</si>
  <si>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</si>
  <si>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</si>
  <si>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</si>
  <si>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</si>
  <si>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</si>
  <si>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</si>
  <si>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</si>
  <si>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</si>
  <si>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</si>
  <si>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</si>
  <si>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</si>
  <si>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</si>
  <si>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</si>
  <si>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</si>
  <si>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</si>
  <si>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</si>
  <si>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</si>
  <si>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</si>
  <si>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</si>
  <si>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</si>
  <si>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</si>
  <si>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</si>
  <si>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</si>
  <si>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</si>
  <si>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</si>
  <si>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</si>
  <si>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</si>
  <si>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</si>
  <si>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</si>
  <si>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</si>
  <si>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</si>
  <si>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</si>
  <si>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</si>
  <si>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</si>
  <si>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</si>
  <si>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</si>
  <si>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</si>
  <si>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</si>
  <si>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</si>
  <si>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</si>
  <si>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</si>
  <si>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</si>
  <si>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</si>
  <si>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</si>
  <si>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</si>
  <si>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</si>
  <si>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</si>
  <si>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</si>
  <si>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</si>
  <si>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</si>
  <si>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</si>
  <si>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</si>
  <si>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</si>
  <si>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</si>
  <si>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</si>
  <si>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</si>
  <si>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</si>
  <si>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</si>
  <si>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</si>
  <si>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</si>
  <si>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</si>
  <si>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</si>
  <si>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</si>
  <si>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</si>
  <si>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</si>
  <si>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</si>
  <si>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</si>
  <si>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</si>
  <si>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</si>
  <si>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</si>
  <si>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</si>
  <si>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</si>
  <si>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</si>
  <si>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</si>
  <si>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</si>
  <si>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</si>
  <si>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</si>
  <si>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</si>
  <si>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</si>
  <si>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</si>
  <si>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</si>
  <si>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</si>
  <si>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</si>
  <si>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</si>
  <si>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</si>
  <si>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</si>
  <si>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</si>
  <si>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</si>
  <si>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</si>
  <si>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</si>
  <si>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</si>
  <si>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</si>
  <si>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</si>
  <si>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</si>
  <si>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</si>
  <si>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</si>
  <si>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</si>
  <si>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</si>
  <si>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</si>
  <si>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</si>
  <si>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</si>
  <si>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</si>
  <si>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</si>
  <si>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</si>
  <si>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</si>
  <si>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</si>
  <si>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</si>
  <si>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</si>
  <si>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</si>
  <si>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</si>
  <si>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</si>
  <si>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</si>
  <si>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</si>
  <si>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</si>
  <si>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</si>
  <si>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</si>
  <si>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</si>
  <si>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</si>
  <si>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</si>
  <si>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</si>
  <si>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</si>
  <si>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</si>
  <si>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</si>
  <si>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</si>
  <si>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</si>
  <si>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</si>
  <si>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</si>
  <si>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</si>
  <si>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</si>
  <si>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</si>
  <si>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</si>
  <si>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</si>
  <si>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</si>
  <si>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</si>
  <si>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</si>
  <si>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</si>
  <si>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</si>
  <si>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</si>
  <si>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</si>
  <si>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</si>
  <si>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</si>
  <si>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</si>
  <si>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</si>
  <si>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</si>
  <si>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</si>
  <si>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</si>
  <si>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</si>
  <si>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</si>
  <si>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</si>
  <si>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</si>
  <si>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</si>
  <si>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</si>
  <si>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</si>
  <si>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</si>
  <si>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</si>
  <si>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</si>
  <si>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</si>
  <si>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</si>
  <si>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</si>
  <si>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</si>
  <si>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</si>
  <si>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</si>
  <si>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</si>
  <si>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</si>
  <si>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</si>
  <si>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</si>
  <si>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</si>
  <si>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</si>
  <si>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</si>
  <si>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</si>
  <si>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</si>
  <si>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</si>
  <si>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</si>
  <si>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</si>
  <si>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</si>
  <si>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</si>
  <si>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</si>
  <si>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</si>
  <si>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</si>
  <si>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</si>
  <si>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</si>
  <si>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</si>
  <si>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</si>
  <si>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</si>
  <si>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</si>
  <si>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</si>
  <si>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</si>
  <si>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</si>
  <si>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</si>
  <si>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</si>
  <si>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</si>
  <si>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</si>
  <si>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</si>
  <si>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</si>
  <si>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</si>
  <si>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</si>
  <si>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</si>
  <si>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</si>
  <si>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</si>
  <si>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</si>
  <si>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</si>
  <si>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</si>
  <si>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</si>
  <si>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</si>
  <si>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</si>
  <si>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</si>
  <si>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</si>
  <si>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</si>
  <si>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</si>
  <si>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</si>
  <si>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</si>
  <si>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</si>
  <si>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</si>
  <si>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</si>
  <si>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</si>
  <si>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</si>
  <si>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</si>
  <si>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</si>
  <si>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</si>
  <si>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</si>
  <si>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</si>
  <si>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</si>
  <si>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</si>
  <si>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</si>
  <si>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</si>
  <si>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</si>
  <si>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</si>
  <si>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</si>
  <si>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</si>
  <si>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</si>
  <si>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</si>
  <si>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</si>
  <si>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</si>
  <si>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</si>
  <si>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</si>
  <si>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</si>
  <si>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</si>
  <si>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</si>
  <si>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</si>
  <si>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</si>
  <si>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</si>
  <si>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</si>
  <si>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</si>
  <si>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</si>
  <si>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</si>
  <si>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</si>
  <si>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</si>
  <si>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</si>
  <si>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</si>
  <si>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</si>
  <si>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</si>
  <si>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</si>
  <si>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</si>
  <si>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</si>
  <si>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</si>
  <si>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</si>
  <si>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</si>
  <si>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</si>
  <si>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</si>
  <si>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</si>
  <si>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</si>
  <si>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</si>
  <si>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</si>
  <si>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</si>
  <si>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</si>
  <si>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</si>
  <si>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</si>
  <si>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</si>
  <si>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</si>
  <si>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</si>
  <si>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</si>
  <si>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</si>
  <si>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</si>
  <si>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</si>
  <si>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</si>
  <si>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</si>
  <si>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</si>
  <si>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</si>
  <si>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</si>
  <si>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</si>
  <si>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</si>
  <si>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</si>
  <si>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</si>
  <si>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</si>
  <si>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</si>
  <si>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</si>
  <si>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</si>
  <si>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</si>
  <si>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</si>
  <si>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</si>
  <si>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</si>
  <si>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</si>
  <si>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</si>
  <si>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</si>
  <si>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</si>
  <si>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</si>
  <si>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</si>
  <si>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</si>
  <si>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</si>
  <si>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</si>
  <si>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</si>
  <si>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</si>
  <si>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</si>
  <si>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</si>
  <si>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</si>
  <si>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</si>
  <si>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</si>
  <si>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</si>
  <si>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</si>
  <si>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</si>
  <si>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</si>
  <si>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</si>
  <si>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</si>
  <si>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</si>
  <si>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</si>
  <si>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</si>
  <si>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</si>
  <si>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</si>
  <si>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</si>
  <si>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</si>
  <si>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</si>
  <si>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</si>
  <si>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</si>
  <si>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</si>
  <si>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</si>
  <si>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</si>
  <si>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</si>
  <si>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</si>
  <si>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</si>
  <si>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</si>
  <si>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</si>
  <si>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</si>
  <si>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</si>
  <si>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</si>
  <si>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</si>
  <si>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</si>
  <si>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</si>
  <si>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</si>
  <si>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</si>
  <si>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</si>
  <si>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</si>
  <si>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</si>
  <si>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</si>
  <si>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</si>
  <si>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</si>
  <si>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</si>
  <si>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</si>
  <si>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</si>
  <si>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</si>
  <si>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</si>
  <si>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</si>
  <si>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</si>
  <si>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</si>
  <si>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</si>
  <si>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</si>
  <si>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</si>
  <si>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</si>
  <si>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</si>
  <si>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</si>
  <si>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</si>
  <si>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</si>
  <si>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</si>
  <si>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</si>
  <si>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</si>
  <si>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</si>
  <si>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</si>
  <si>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</si>
  <si>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</si>
  <si>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</si>
  <si>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</si>
  <si>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</si>
  <si>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</si>
  <si>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</si>
  <si>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</si>
  <si>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</si>
  <si>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</si>
  <si>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</si>
  <si>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</si>
  <si>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</si>
  <si>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</si>
  <si>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</si>
  <si>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</si>
  <si>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</si>
  <si>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</si>
  <si>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</si>
  <si>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</si>
  <si>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</si>
  <si>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</si>
  <si>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</si>
  <si>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</si>
  <si>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</si>
  <si>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</si>
  <si>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</si>
  <si>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</si>
  <si>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</si>
  <si>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</si>
  <si>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</si>
  <si>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</si>
  <si>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</si>
  <si>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</si>
  <si>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</si>
  <si>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</si>
  <si>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</si>
  <si>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</si>
  <si>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</si>
  <si>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</si>
  <si>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</si>
  <si>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</si>
  <si>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</si>
  <si>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</si>
  <si>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</si>
  <si>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</si>
  <si>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</si>
  <si>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</si>
  <si>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</si>
  <si>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</si>
  <si>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</si>
  <si>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</si>
  <si>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</si>
  <si>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</si>
  <si>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</si>
  <si>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</si>
  <si>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</si>
  <si>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</si>
  <si>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</si>
  <si>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</si>
  <si>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</si>
  <si>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</si>
  <si>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</si>
  <si>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</si>
  <si>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</si>
  <si>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</si>
  <si>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</si>
  <si>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</si>
  <si>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</si>
  <si>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</si>
  <si>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</si>
  <si>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</si>
  <si>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</si>
  <si>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</si>
  <si>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</si>
  <si>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</si>
  <si>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</si>
  <si>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</si>
  <si>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</si>
  <si>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</si>
  <si>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</si>
  <si>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</si>
  <si>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</si>
  <si>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</si>
  <si>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</si>
  <si>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</si>
  <si>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</si>
  <si>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</si>
  <si>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</si>
  <si>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</si>
  <si>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</si>
  <si>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</si>
  <si>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</si>
  <si>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</si>
  <si>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</si>
  <si>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</si>
  <si>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</si>
  <si>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</si>
  <si>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</si>
  <si>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</si>
  <si>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</si>
  <si>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</si>
  <si>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</si>
  <si>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</si>
  <si>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</si>
  <si>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</si>
  <si>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</si>
  <si>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</si>
  <si>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</si>
  <si>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</si>
  <si>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</si>
  <si>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</si>
  <si>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</si>
  <si>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</si>
  <si>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</si>
  <si>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</si>
  <si>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</si>
  <si>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</si>
  <si>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</si>
  <si>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</si>
  <si>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</si>
  <si>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</si>
  <si>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</si>
  <si>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</si>
  <si>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</si>
  <si>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</si>
  <si>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</si>
  <si>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</si>
  <si>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</si>
  <si>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</si>
  <si>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</si>
  <si>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</si>
  <si>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</si>
  <si>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</si>
  <si>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</si>
  <si>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</si>
  <si>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</si>
  <si>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</si>
  <si>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</si>
  <si>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</si>
  <si>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</si>
  <si>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</si>
  <si>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</si>
  <si>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</si>
  <si>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</si>
  <si>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</si>
  <si>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</si>
  <si>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</si>
  <si>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</si>
  <si>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</si>
  <si>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</si>
  <si>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</si>
  <si>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</si>
  <si>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</si>
  <si>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</si>
  <si>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</si>
  <si>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</si>
  <si>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</si>
  <si>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</si>
  <si>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</si>
  <si>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</si>
  <si>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</si>
  <si>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</si>
  <si>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</si>
  <si>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</si>
  <si>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</si>
  <si>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</si>
  <si>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</si>
  <si>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</si>
  <si>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</si>
  <si>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</si>
  <si>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</si>
  <si>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</si>
  <si>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</si>
  <si>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</si>
  <si>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</si>
  <si>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</si>
  <si>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</si>
  <si>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</si>
  <si>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</si>
  <si>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</si>
  <si>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</si>
  <si>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</si>
  <si>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</si>
  <si>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</si>
  <si>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</si>
  <si>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</si>
  <si>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</si>
  <si>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</si>
  <si>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</si>
  <si>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</si>
  <si>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</si>
  <si>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</si>
  <si>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</si>
  <si>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</si>
  <si>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</si>
  <si>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</si>
  <si>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</si>
  <si>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</si>
  <si>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</si>
  <si>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</si>
  <si>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</si>
  <si>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</si>
  <si>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</si>
  <si>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</si>
  <si>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</si>
  <si>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</si>
  <si>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</si>
  <si>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</si>
  <si>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</si>
  <si>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</si>
  <si>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</si>
  <si>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</si>
  <si>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</si>
  <si>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</si>
  <si>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</si>
  <si>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</si>
  <si>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</si>
  <si>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</si>
  <si>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</si>
  <si>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</si>
  <si>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</si>
  <si>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</si>
  <si>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</si>
  <si>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</si>
  <si>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</si>
  <si>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</si>
  <si>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</si>
  <si>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</si>
  <si>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</si>
  <si>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</si>
  <si>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</si>
  <si>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</si>
  <si>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</si>
  <si>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</si>
  <si>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</si>
  <si>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</si>
  <si>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</si>
  <si>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</si>
  <si>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</si>
  <si>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</si>
  <si>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</si>
  <si>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</si>
  <si>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</si>
  <si>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</si>
  <si>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</si>
  <si>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</si>
  <si>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</si>
  <si>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</si>
  <si>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</si>
  <si>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</si>
  <si>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</si>
  <si>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</si>
  <si>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</si>
  <si>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</si>
  <si>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</si>
  <si>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</si>
  <si>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</si>
  <si>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</si>
  <si>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</si>
  <si>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</si>
  <si>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</si>
  <si>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</si>
  <si>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</si>
  <si>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</si>
  <si>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</si>
  <si>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</si>
  <si>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</si>
  <si>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</si>
  <si>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</si>
  <si>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</si>
  <si>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</si>
  <si>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</si>
  <si>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</si>
  <si>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</si>
  <si>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</si>
  <si>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</si>
  <si>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</si>
  <si>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</si>
  <si>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</si>
  <si>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</si>
  <si>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</si>
  <si>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</si>
  <si>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</si>
  <si>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</si>
  <si>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</si>
  <si>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</si>
  <si>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</si>
  <si>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</si>
  <si>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</si>
  <si>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</si>
  <si>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</si>
  <si>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</si>
  <si>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</si>
  <si>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</si>
  <si>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</si>
  <si>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</si>
  <si>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</si>
  <si>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</si>
  <si>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</si>
  <si>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</si>
  <si>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</si>
  <si>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</si>
  <si>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</si>
  <si>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</si>
  <si>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</si>
  <si>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</si>
  <si>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</si>
  <si>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</si>
  <si>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</si>
  <si>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</si>
  <si>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</si>
  <si>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</si>
  <si>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</si>
  <si>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</si>
  <si>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</si>
  <si>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</si>
  <si>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</si>
  <si>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</si>
  <si>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</si>
  <si>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</si>
  <si>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</si>
  <si>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</si>
  <si>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</si>
  <si>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</si>
  <si>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</si>
  <si>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</si>
  <si>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</si>
  <si>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</si>
  <si>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</si>
  <si>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</si>
  <si>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</si>
  <si>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</si>
  <si>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</si>
  <si>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</si>
  <si>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</si>
  <si>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</si>
  <si>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</si>
  <si>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</si>
  <si>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</si>
  <si>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</si>
  <si>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</si>
  <si>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</si>
  <si>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</si>
  <si>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</si>
  <si>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</si>
  <si>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</si>
  <si>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</si>
  <si>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</si>
  <si>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</si>
  <si>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</si>
  <si>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</si>
  <si>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</si>
  <si>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</si>
  <si>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</si>
  <si>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</si>
  <si>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</si>
  <si>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</si>
  <si>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</si>
  <si>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</si>
  <si>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</si>
  <si>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</si>
  <si>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</si>
  <si>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</si>
  <si>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</si>
  <si>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</si>
  <si>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</si>
  <si>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</si>
  <si>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</si>
  <si>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</si>
  <si>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</si>
  <si>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</si>
  <si>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</si>
  <si>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</si>
  <si>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</si>
  <si>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</si>
  <si>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</si>
  <si>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</si>
  <si>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</si>
  <si>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</si>
  <si>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</si>
  <si>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</si>
  <si>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</si>
  <si>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</si>
  <si>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</si>
  <si>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</si>
  <si>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</si>
  <si>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</si>
  <si>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</si>
  <si>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</si>
  <si>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</si>
  <si>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</si>
  <si>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</si>
  <si>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</si>
  <si>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</si>
  <si>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</si>
  <si>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</si>
  <si>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</si>
  <si>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</si>
  <si>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</si>
  <si>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</si>
  <si>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</si>
  <si>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</si>
  <si>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</si>
  <si>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</si>
  <si>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</si>
  <si>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</si>
  <si>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</si>
  <si>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</si>
  <si>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</si>
  <si>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</si>
  <si>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</si>
  <si>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</si>
  <si>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</si>
  <si>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</si>
  <si>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</si>
  <si>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</si>
  <si>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</si>
  <si>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</si>
  <si>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</si>
  <si>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</si>
  <si>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</si>
  <si>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</si>
  <si>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</si>
  <si>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</si>
  <si>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</si>
  <si>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</si>
  <si>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</si>
  <si>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</si>
  <si>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</si>
  <si>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</si>
  <si>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</si>
  <si>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</si>
  <si>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</si>
  <si>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</si>
  <si>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</si>
  <si>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</si>
  <si>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</si>
  <si>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</si>
  <si>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</si>
  <si>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</si>
  <si>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</si>
  <si>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</si>
  <si>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</si>
  <si>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</si>
  <si>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</si>
  <si>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</si>
  <si>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</si>
  <si>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</si>
  <si>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</si>
  <si>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</si>
  <si>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</si>
  <si>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</si>
  <si>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</si>
  <si>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</si>
  <si>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</si>
  <si>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</si>
  <si>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</si>
  <si>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</si>
  <si>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</si>
  <si>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</si>
  <si>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</si>
  <si>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</si>
  <si>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</si>
  <si>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</si>
  <si>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</si>
  <si>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</si>
  <si>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</si>
  <si>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</si>
  <si>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</si>
  <si>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</si>
  <si>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</si>
  <si>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</si>
  <si>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</si>
  <si>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</si>
  <si>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</si>
  <si>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</si>
  <si>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</si>
  <si>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</si>
  <si>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</si>
  <si>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</si>
  <si>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</si>
  <si>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</si>
  <si>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</si>
  <si>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</si>
  <si>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</si>
  <si>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</si>
  <si>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</si>
  <si>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</si>
  <si>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</si>
  <si>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</si>
  <si>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</si>
  <si>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</si>
  <si>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</si>
  <si>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</si>
  <si>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</si>
  <si>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</si>
  <si>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</si>
  <si>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</si>
  <si>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</si>
  <si>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</si>
  <si>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</si>
  <si>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</si>
  <si>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</si>
  <si>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</si>
  <si>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</si>
  <si>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</si>
  <si>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</si>
  <si>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</si>
  <si>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</si>
  <si>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</si>
  <si>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</si>
  <si>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</si>
  <si>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</si>
  <si>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</si>
  <si>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</si>
  <si>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</si>
  <si>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</si>
  <si>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</si>
  <si>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</si>
  <si>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</si>
  <si>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</si>
  <si>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</si>
  <si>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</si>
  <si>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</si>
  <si>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</si>
  <si>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</si>
  <si>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</si>
  <si>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</si>
  <si>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</si>
  <si>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</si>
  <si>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</si>
  <si>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</si>
  <si>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</si>
  <si>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</si>
  <si>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</si>
  <si>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</si>
  <si>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</si>
  <si>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</si>
  <si>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</si>
  <si>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</si>
  <si>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</si>
  <si>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</si>
  <si>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</si>
  <si>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</si>
  <si>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</si>
  <si>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</si>
  <si>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</si>
  <si>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</si>
  <si>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</si>
  <si>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</si>
  <si>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</si>
  <si>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</si>
  <si>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</si>
  <si>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</si>
  <si>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</si>
  <si>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</si>
  <si>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</si>
  <si>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</si>
  <si>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</si>
  <si>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</si>
  <si>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</si>
  <si>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</si>
  <si>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</si>
  <si>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</si>
  <si>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</si>
  <si>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</si>
  <si>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</si>
  <si>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</si>
  <si>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</si>
  <si>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</si>
  <si>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</si>
  <si>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</si>
  <si>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</si>
  <si>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</si>
  <si>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</si>
  <si>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</si>
  <si>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</si>
  <si>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</si>
  <si>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</si>
  <si>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</si>
  <si>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</si>
  <si>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</si>
  <si>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</si>
  <si>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</si>
  <si>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</si>
  <si>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</si>
  <si>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</si>
  <si>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</si>
  <si>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</si>
  <si>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</si>
  <si>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</si>
  <si>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</si>
  <si>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</si>
  <si>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</si>
  <si>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</si>
  <si>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</si>
  <si>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</si>
  <si>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</si>
  <si>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</si>
  <si>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</si>
  <si>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</si>
  <si>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</si>
  <si>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</si>
  <si>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</si>
  <si>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</si>
  <si>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</si>
  <si>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</si>
  <si>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</si>
  <si>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</si>
  <si>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</si>
  <si>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</si>
  <si>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</si>
  <si>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</si>
  <si>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</si>
  <si>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</si>
  <si>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</si>
  <si>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</si>
  <si>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</si>
  <si>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</si>
  <si>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</si>
  <si>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</si>
  <si>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</si>
  <si>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</si>
  <si>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</si>
  <si>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</si>
  <si>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</si>
  <si>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</si>
  <si>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</si>
  <si>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</si>
  <si>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</si>
  <si>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</si>
  <si>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</si>
  <si>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</si>
  <si>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</si>
  <si>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</si>
  <si>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</si>
  <si>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</si>
  <si>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</si>
  <si>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</si>
  <si>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</si>
  <si>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</si>
  <si>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</si>
  <si>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</si>
  <si>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</si>
  <si>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</si>
  <si>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</si>
  <si>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</si>
  <si>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</si>
  <si>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</si>
  <si>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</si>
  <si>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</si>
  <si>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</si>
  <si>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</si>
  <si>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</si>
  <si>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</si>
  <si>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</si>
  <si>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</si>
  <si>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</si>
  <si>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</si>
  <si>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</si>
  <si>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</si>
  <si>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</si>
  <si>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</si>
  <si>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</si>
  <si>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</si>
  <si>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</si>
  <si>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</si>
  <si>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</si>
  <si>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</si>
  <si>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</si>
  <si>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</si>
  <si>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</si>
  <si>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</si>
  <si>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</si>
  <si>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</si>
  <si>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</si>
  <si>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</si>
  <si>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</si>
  <si>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</si>
  <si>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</si>
  <si>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</si>
  <si>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</si>
  <si>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</si>
  <si>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</si>
  <si>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</si>
  <si>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</si>
  <si>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</si>
  <si>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</si>
  <si>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</si>
  <si>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</si>
  <si>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</si>
  <si>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</si>
  <si>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</si>
  <si>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</si>
  <si>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</si>
  <si>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</si>
  <si>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</si>
  <si>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</si>
  <si>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</si>
  <si>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</si>
  <si>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</si>
  <si>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</si>
  <si>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</si>
  <si>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</si>
  <si>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</si>
  <si>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</si>
  <si>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</si>
  <si>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</si>
  <si>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</si>
  <si>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</si>
  <si>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</si>
  <si>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</si>
  <si>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</si>
  <si>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</si>
  <si>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</si>
  <si>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</si>
  <si>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</si>
  <si>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</si>
  <si>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</si>
  <si>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</si>
  <si>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</si>
  <si>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</si>
  <si>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</si>
  <si>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</si>
  <si>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</si>
  <si>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</si>
  <si>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</si>
  <si>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</si>
  <si>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</si>
  <si>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</si>
  <si>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</si>
  <si>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</si>
  <si>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</si>
  <si>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</si>
  <si>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</si>
  <si>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</si>
  <si>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</si>
  <si>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</si>
  <si>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</si>
  <si>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</si>
  <si>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</si>
  <si>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</si>
  <si>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</si>
  <si>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</si>
  <si>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</si>
  <si>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</si>
  <si>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</si>
  <si>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</si>
  <si>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</si>
  <si>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</si>
  <si>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</si>
  <si>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</si>
  <si>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</si>
  <si>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</si>
  <si>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</si>
  <si>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</si>
  <si>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</si>
  <si>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</si>
  <si>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</si>
  <si>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</si>
  <si>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</si>
  <si>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</si>
  <si>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</si>
  <si>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</si>
  <si>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</si>
  <si>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</si>
  <si>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</si>
  <si>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</si>
  <si>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</si>
  <si>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</si>
  <si>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</si>
  <si>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</si>
  <si>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</si>
  <si>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</si>
  <si>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</si>
  <si>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</si>
  <si>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</si>
  <si>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</si>
  <si>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</si>
  <si>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</si>
  <si>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</si>
  <si>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</si>
  <si>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</si>
  <si>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</si>
  <si>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</si>
  <si>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</si>
  <si>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</si>
  <si>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</si>
  <si>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</si>
  <si>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</si>
  <si>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</si>
  <si>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</si>
  <si>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</si>
  <si>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</si>
  <si>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</si>
  <si>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</si>
  <si>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</si>
  <si>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</si>
  <si>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</si>
  <si>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</si>
  <si>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</si>
  <si>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</si>
  <si>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</si>
  <si>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</si>
  <si>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</si>
  <si>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</si>
  <si>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</si>
  <si>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</si>
  <si>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</si>
  <si>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</si>
  <si>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</si>
  <si>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</si>
  <si>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</si>
  <si>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</si>
  <si>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</si>
  <si>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</si>
  <si>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</si>
  <si>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</si>
  <si>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</si>
  <si>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</si>
  <si>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</si>
  <si>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</si>
  <si>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</si>
  <si>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</si>
  <si>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</si>
  <si>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</si>
  <si>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</si>
  <si>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</si>
  <si>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</si>
  <si>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</si>
  <si>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</si>
  <si>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</si>
  <si>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</si>
  <si>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</si>
  <si>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</si>
  <si>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</si>
  <si>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</si>
  <si>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</si>
  <si>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</si>
  <si>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</si>
  <si>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</si>
  <si>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</si>
  <si>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</si>
  <si>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</si>
  <si>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</si>
  <si>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</si>
  <si>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</si>
  <si>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</si>
  <si>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</si>
  <si>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</si>
  <si>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</si>
  <si>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</si>
  <si>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</si>
  <si>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</si>
  <si>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</si>
  <si>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</si>
  <si>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</si>
  <si>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</si>
  <si>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</si>
  <si>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</si>
  <si>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</si>
  <si>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</si>
  <si>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</si>
  <si>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</si>
  <si>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</si>
  <si>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</si>
  <si>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</si>
  <si>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</si>
  <si>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</si>
  <si>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</si>
  <si>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</si>
  <si>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</si>
  <si>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</si>
  <si>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</si>
  <si>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</si>
  <si>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</si>
  <si>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</si>
  <si>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</si>
  <si>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</si>
  <si>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</si>
  <si>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</si>
  <si>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</si>
  <si>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</si>
  <si>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</si>
  <si>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</si>
  <si>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</si>
  <si>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</si>
  <si>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</si>
  <si>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</si>
  <si>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</si>
  <si>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</si>
  <si>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</si>
  <si>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</si>
  <si>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</si>
  <si>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</si>
  <si>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</si>
  <si>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</si>
  <si>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</si>
  <si>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</si>
  <si>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</si>
  <si>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</si>
  <si>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</si>
  <si>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</si>
  <si>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</si>
  <si>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</si>
  <si>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</si>
  <si>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</si>
  <si>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</si>
  <si>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</si>
  <si>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</si>
  <si>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</si>
  <si>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</si>
  <si>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</si>
  <si>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</si>
  <si>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</si>
  <si>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</si>
  <si>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</si>
  <si>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</si>
  <si>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</si>
  <si>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</si>
  <si>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</si>
  <si>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</si>
  <si>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</si>
  <si>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</si>
  <si>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</si>
  <si>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</si>
  <si>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</si>
  <si>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</si>
  <si>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</si>
  <si>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</si>
  <si>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</si>
  <si>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</si>
  <si>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</si>
  <si>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</si>
  <si>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</si>
  <si>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</si>
  <si>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</si>
  <si>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</si>
  <si>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</si>
  <si>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</si>
  <si>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</si>
  <si>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</si>
  <si>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</si>
  <si>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</si>
  <si>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</si>
  <si>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</si>
  <si>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</si>
  <si>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</si>
  <si>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</si>
  <si>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</si>
  <si>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</si>
  <si>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</si>
  <si>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</si>
  <si>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</si>
  <si>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</si>
  <si>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</si>
  <si>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</si>
  <si>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</si>
  <si>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</si>
  <si>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</si>
  <si>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</si>
  <si>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</si>
  <si>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</si>
  <si>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</si>
  <si>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</si>
  <si>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</si>
  <si>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</si>
  <si>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</si>
  <si>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</si>
  <si>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</si>
  <si>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</si>
  <si>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</si>
  <si>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</si>
  <si>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</si>
  <si>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</si>
  <si>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</si>
  <si>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</si>
  <si>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</si>
  <si>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</si>
  <si>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</si>
  <si>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</si>
  <si>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</si>
  <si>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</si>
  <si>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</si>
  <si>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</si>
  <si>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</si>
  <si>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</si>
  <si>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</si>
  <si>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</si>
  <si>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</si>
  <si>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</si>
  <si>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</si>
  <si>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</si>
  <si>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</si>
  <si>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</si>
  <si>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</si>
  <si>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</si>
  <si>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</si>
  <si>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</si>
  <si>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</si>
  <si>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</si>
  <si>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</si>
  <si>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</si>
  <si>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</si>
  <si>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</si>
  <si>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</si>
  <si>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</si>
  <si>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</si>
  <si>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</si>
  <si>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</si>
  <si>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</si>
  <si>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</si>
  <si>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</si>
  <si>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</si>
  <si>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</si>
  <si>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</si>
  <si>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</si>
  <si>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</si>
  <si>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</si>
  <si>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</si>
  <si>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</si>
  <si>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</si>
  <si>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</si>
  <si>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</si>
  <si>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</si>
  <si>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</si>
  <si>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</si>
  <si>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</si>
  <si>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</si>
  <si>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</si>
  <si>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</si>
  <si>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</si>
  <si>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</si>
  <si>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</si>
  <si>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</si>
  <si>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</si>
  <si>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</si>
  <si>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</si>
  <si>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</si>
  <si>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</si>
  <si>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</si>
  <si>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</si>
  <si>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</si>
  <si>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</si>
  <si>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</si>
  <si>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</si>
  <si>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</si>
  <si>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</si>
  <si>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</si>
  <si>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</si>
  <si>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</si>
  <si>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</si>
  <si>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</si>
  <si>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</si>
  <si>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</si>
  <si>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</si>
  <si>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</si>
  <si>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</si>
  <si>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</si>
  <si>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</si>
  <si>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</si>
  <si>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</si>
  <si>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</si>
  <si>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</si>
  <si>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</si>
  <si>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</si>
  <si>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</si>
  <si>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</si>
  <si>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</si>
  <si>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</si>
  <si>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</si>
  <si>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</si>
  <si>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</si>
  <si>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</si>
  <si>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</si>
  <si>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</si>
  <si>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</si>
  <si>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</si>
  <si>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</si>
  <si>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</si>
  <si>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</si>
  <si>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</si>
  <si>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</si>
  <si>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</si>
  <si>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</si>
  <si>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</si>
  <si>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</si>
  <si>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</si>
  <si>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</si>
  <si>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</si>
  <si>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</si>
  <si>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</si>
  <si>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</si>
  <si>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</si>
  <si>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</si>
  <si>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</si>
  <si>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</si>
  <si>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</si>
  <si>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</si>
  <si>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</si>
  <si>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</si>
  <si>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</si>
  <si>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</si>
  <si>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</si>
  <si>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</si>
  <si>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</si>
  <si>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</si>
  <si>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</si>
  <si>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</si>
  <si>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</si>
  <si>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</si>
  <si>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</si>
  <si>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</si>
  <si>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</si>
  <si>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</si>
  <si>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</si>
  <si>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</si>
  <si>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</si>
  <si>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</si>
  <si>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</si>
  <si>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</si>
  <si>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</si>
  <si>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</si>
  <si>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</si>
  <si>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</si>
  <si>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</si>
  <si>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</si>
  <si>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</si>
  <si>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</si>
  <si>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</si>
  <si>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</si>
  <si>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</si>
  <si>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</si>
  <si>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</si>
  <si>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</si>
  <si>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</si>
  <si>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</si>
  <si>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</si>
  <si>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</si>
  <si>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</si>
  <si>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</si>
  <si>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</si>
  <si>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</si>
  <si>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</si>
  <si>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</si>
  <si>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</si>
  <si>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</si>
  <si>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</si>
  <si>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</si>
  <si>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</si>
  <si>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</si>
  <si>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</si>
  <si>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</si>
  <si>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</si>
  <si>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</si>
  <si>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</si>
  <si>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</si>
  <si>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</si>
  <si>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</si>
  <si>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</si>
  <si>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</si>
  <si>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</si>
  <si>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</si>
  <si>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</si>
  <si>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</si>
  <si>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</si>
  <si>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</si>
  <si>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</si>
  <si>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</si>
  <si>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</si>
  <si>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</si>
  <si>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</si>
  <si>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</si>
  <si>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</si>
  <si>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</si>
  <si>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</si>
  <si>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</si>
  <si>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</si>
  <si>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</si>
  <si>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</si>
  <si>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</si>
  <si>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</si>
  <si>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</si>
  <si>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</si>
  <si>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</si>
  <si>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</si>
  <si>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</si>
  <si>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</si>
  <si>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</si>
  <si>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</si>
  <si>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</si>
  <si>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</si>
  <si>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</si>
  <si>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</si>
  <si>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</si>
  <si>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</si>
  <si>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</si>
  <si>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</si>
  <si>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</si>
  <si>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</si>
  <si>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</si>
  <si>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</si>
  <si>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</si>
  <si>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</si>
  <si>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</si>
  <si>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</si>
  <si>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</si>
  <si>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</si>
  <si>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</si>
  <si>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</si>
  <si>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</si>
  <si>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</si>
  <si>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</si>
  <si>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</si>
  <si>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</si>
  <si>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</si>
  <si>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</si>
  <si>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</si>
  <si>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</si>
  <si>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</si>
  <si>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</si>
  <si>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</si>
  <si>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</si>
  <si>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</si>
  <si>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</si>
  <si>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</si>
  <si>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</si>
  <si>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</si>
  <si>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</si>
  <si>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</si>
  <si>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</si>
  <si>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</si>
  <si>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</si>
  <si>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</si>
  <si>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</si>
  <si>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</si>
  <si>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</si>
  <si>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</si>
  <si>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</si>
  <si>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</si>
  <si>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</si>
  <si>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</si>
  <si>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</si>
  <si>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</si>
  <si>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</si>
  <si>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</si>
  <si>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</si>
  <si>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</si>
  <si>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</si>
  <si>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</si>
  <si>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</si>
  <si>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</si>
  <si>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</si>
  <si>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</si>
  <si>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</si>
  <si>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</si>
  <si>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</si>
  <si>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</si>
  <si>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</si>
  <si>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</si>
  <si>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</si>
  <si>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</si>
  <si>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</si>
  <si>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</si>
  <si>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</si>
  <si>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</si>
  <si>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</si>
  <si>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</si>
  <si>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</si>
  <si>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</si>
  <si>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</si>
  <si>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</si>
  <si>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</si>
  <si>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</si>
  <si>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</si>
  <si>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</si>
  <si>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</si>
  <si>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</si>
  <si>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</si>
  <si>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</si>
  <si>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</si>
  <si>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</si>
  <si>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</si>
  <si>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</si>
  <si>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</si>
  <si>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</si>
  <si>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</si>
  <si>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</si>
  <si>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</si>
  <si>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</si>
  <si>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</si>
  <si>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</si>
  <si>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</si>
  <si>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</si>
  <si>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</si>
  <si>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</si>
  <si>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</si>
  <si>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</si>
  <si>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</si>
  <si>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</si>
  <si>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</si>
  <si>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</si>
  <si>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</si>
  <si>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</si>
  <si>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</si>
  <si>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</si>
  <si>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</si>
  <si>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</si>
  <si>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</si>
  <si>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</si>
  <si>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</si>
  <si>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</si>
  <si>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</si>
  <si>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</si>
  <si>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</si>
  <si>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</si>
  <si>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</si>
  <si>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</si>
  <si>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</si>
  <si>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</si>
  <si>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</si>
  <si>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</si>
  <si>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</si>
  <si>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</si>
  <si>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</si>
  <si>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</si>
  <si>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</si>
  <si>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</si>
  <si>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</si>
  <si>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</si>
  <si>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</si>
  <si>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</si>
  <si>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</si>
  <si>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</si>
  <si>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</si>
  <si>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</si>
  <si>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</si>
  <si>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</si>
  <si>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</si>
  <si>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</si>
  <si>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</si>
  <si>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</si>
  <si>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</si>
  <si>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</si>
  <si>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</si>
  <si>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</si>
  <si>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</si>
  <si>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</si>
  <si>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</si>
  <si>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</si>
  <si>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</si>
  <si>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</si>
  <si>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</si>
  <si>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</si>
  <si>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</si>
  <si>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</si>
  <si>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</si>
  <si>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</si>
  <si>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</si>
  <si>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</si>
  <si>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</si>
  <si>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</si>
  <si>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</si>
  <si>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</si>
  <si>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</si>
  <si>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</si>
  <si>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</si>
  <si>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</si>
  <si>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</si>
  <si>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</si>
  <si>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</si>
  <si>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</si>
  <si>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</si>
  <si>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</si>
  <si>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</si>
  <si>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</si>
  <si>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</si>
  <si>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</si>
  <si>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</si>
  <si>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</si>
  <si>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</si>
  <si>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</si>
  <si>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</si>
  <si>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</si>
  <si>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</si>
  <si>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</si>
  <si>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</si>
  <si>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</si>
  <si>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</si>
  <si>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</si>
  <si>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</si>
  <si>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</si>
  <si>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</si>
  <si>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</si>
  <si>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</si>
  <si>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</si>
  <si>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</si>
  <si>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</si>
  <si>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</si>
  <si>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</si>
  <si>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</si>
  <si>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</si>
  <si>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</si>
  <si>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</si>
  <si>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</si>
  <si>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</si>
  <si>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</si>
  <si>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</si>
  <si>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</si>
  <si>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</si>
  <si>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</si>
  <si>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</si>
  <si>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</si>
  <si>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</si>
  <si>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</si>
  <si>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</si>
  <si>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</si>
  <si>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</si>
  <si>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</si>
  <si>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</si>
  <si>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</si>
  <si>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</si>
  <si>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</si>
  <si>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</si>
  <si>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</si>
  <si>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</si>
  <si>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</si>
  <si>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</si>
  <si>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</si>
  <si>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</si>
  <si>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</si>
  <si>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</si>
  <si>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</si>
  <si>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</si>
  <si>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</si>
  <si>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</si>
  <si>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</si>
  <si>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</si>
  <si>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</si>
  <si>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</si>
  <si>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</si>
  <si>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</si>
  <si>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</si>
  <si>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</si>
  <si>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</si>
  <si>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</si>
  <si>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</si>
  <si>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</si>
  <si>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</si>
  <si>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</si>
  <si>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</si>
  <si>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</si>
  <si>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</si>
  <si>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</si>
  <si>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</si>
  <si>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</si>
  <si>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</si>
  <si>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</si>
  <si>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</si>
  <si>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</si>
  <si>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</si>
  <si>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</si>
  <si>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</si>
  <si>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</si>
  <si>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</si>
  <si>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</si>
  <si>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</si>
  <si>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</si>
  <si>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</si>
  <si>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</si>
  <si>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</si>
  <si>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</si>
  <si>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</si>
  <si>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</si>
  <si>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</si>
  <si>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</si>
  <si>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</si>
  <si>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</si>
  <si>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</si>
  <si>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</si>
  <si>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</si>
  <si>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</si>
  <si>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</si>
  <si>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</si>
  <si>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</si>
  <si>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</si>
  <si>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</si>
  <si>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</si>
  <si>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</si>
  <si>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</si>
  <si>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</si>
  <si>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</si>
  <si>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</si>
  <si>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</si>
  <si>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</si>
  <si>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</si>
  <si>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</si>
  <si>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</si>
  <si>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</si>
  <si>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</si>
  <si>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</si>
  <si>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</si>
  <si>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</si>
  <si>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</si>
  <si>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</si>
  <si>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</si>
  <si>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</si>
  <si>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</si>
  <si>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</si>
  <si>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</si>
  <si>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</si>
  <si>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</si>
  <si>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</si>
  <si>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</si>
  <si>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</si>
  <si>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</si>
  <si>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</si>
  <si>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</si>
  <si>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</si>
  <si>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</si>
  <si>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</si>
  <si>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</si>
  <si>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</si>
  <si>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</si>
  <si>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</si>
  <si>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</si>
  <si>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</si>
  <si>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</si>
  <si>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</si>
  <si>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</si>
  <si>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</si>
  <si>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</si>
  <si>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</si>
  <si>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</si>
  <si>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</si>
  <si>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</si>
  <si>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</si>
  <si>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</si>
  <si>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</si>
  <si>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</si>
  <si>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</si>
  <si>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</si>
  <si>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</si>
  <si>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</si>
  <si>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</si>
  <si>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</si>
  <si>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</si>
  <si>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</si>
  <si>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</si>
  <si>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</si>
  <si>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</si>
  <si>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</si>
  <si>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</si>
  <si>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</si>
  <si>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</si>
  <si>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</si>
  <si>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</si>
  <si>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</si>
  <si>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</si>
  <si>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</si>
  <si>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</si>
  <si>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</si>
  <si>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</si>
  <si>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</si>
  <si>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</si>
  <si>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</si>
  <si>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</si>
  <si>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</si>
  <si>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</si>
  <si>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</si>
  <si>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</si>
  <si>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</si>
  <si>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</si>
  <si>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</si>
  <si>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</si>
  <si>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</si>
  <si>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</si>
  <si>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</si>
  <si>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</si>
  <si>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</si>
  <si>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</si>
  <si>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</si>
  <si>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</si>
  <si>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</si>
  <si>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</si>
  <si>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</si>
  <si>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</si>
  <si>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</si>
  <si>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</si>
  <si>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</si>
  <si>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</si>
  <si>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</si>
  <si>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</si>
  <si>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</si>
  <si>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</si>
  <si>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</si>
  <si>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</si>
  <si>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</si>
  <si>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</si>
  <si>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</si>
  <si>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</si>
  <si>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</si>
  <si>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</si>
  <si>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</si>
  <si>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</si>
  <si>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</si>
  <si>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</si>
  <si>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</si>
  <si>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</si>
  <si>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</si>
  <si>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</si>
  <si>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</si>
  <si>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</si>
  <si>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</si>
  <si>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</si>
  <si>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</si>
  <si>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</si>
  <si>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</si>
  <si>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</si>
  <si>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</si>
  <si>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</si>
  <si>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</si>
  <si>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</si>
  <si>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</si>
  <si>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</si>
  <si>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</si>
  <si>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</si>
  <si>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</si>
  <si>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</si>
  <si>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</si>
  <si>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</si>
  <si>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</si>
  <si>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</si>
  <si>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</si>
  <si>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</si>
  <si>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</si>
  <si>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</si>
  <si>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</si>
  <si>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</si>
  <si>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</si>
  <si>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</si>
  <si>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</si>
  <si>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</si>
  <si>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</si>
  <si>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</si>
  <si>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</si>
  <si>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</si>
  <si>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</si>
  <si>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</si>
  <si>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</si>
  <si>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</si>
  <si>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</si>
  <si>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</si>
  <si>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</si>
  <si>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</si>
  <si>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</si>
  <si>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</si>
  <si>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</si>
  <si>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</si>
  <si>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</si>
  <si>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</si>
  <si>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</si>
  <si>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</si>
  <si>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</si>
  <si>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</si>
  <si>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</si>
  <si>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</si>
  <si>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</si>
  <si>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</si>
  <si>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</si>
  <si>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</si>
  <si>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</si>
  <si>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</si>
  <si>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</si>
  <si>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</si>
  <si>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</si>
  <si>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</si>
  <si>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</si>
  <si>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</si>
  <si>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</si>
  <si>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</si>
  <si>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</si>
  <si>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</si>
  <si>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</si>
  <si>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</si>
  <si>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</si>
  <si>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</si>
  <si>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</si>
  <si>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</si>
  <si>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</si>
  <si>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</si>
  <si>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</si>
  <si>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</si>
  <si>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</si>
  <si>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</si>
  <si>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</si>
  <si>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</si>
  <si>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</si>
  <si>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</si>
  <si>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</si>
  <si>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</si>
  <si>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</si>
  <si>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</si>
  <si>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</si>
  <si>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</si>
  <si>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</si>
  <si>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</si>
  <si>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</si>
  <si>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</si>
  <si>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</si>
  <si>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</si>
  <si>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</si>
  <si>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</si>
  <si>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</si>
  <si>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</si>
  <si>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</si>
  <si>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</si>
  <si>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</si>
  <si>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</si>
  <si>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</si>
  <si>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</si>
  <si>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</si>
  <si>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</si>
  <si>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</si>
  <si>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</si>
  <si>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</si>
  <si>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</si>
  <si>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</si>
  <si>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</si>
  <si>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</si>
  <si>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</si>
  <si>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</si>
  <si>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</si>
  <si>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</si>
  <si>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</si>
  <si>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</si>
  <si>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</si>
  <si>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</si>
  <si>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</si>
  <si>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</si>
  <si>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</si>
  <si>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</si>
  <si>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</si>
  <si>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</si>
  <si>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</si>
  <si>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</si>
  <si>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</si>
  <si>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</si>
  <si>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</si>
  <si>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</si>
  <si>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</si>
  <si>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</si>
  <si>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</si>
  <si>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</si>
  <si>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</si>
  <si>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</si>
  <si>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</si>
  <si>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</si>
  <si>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</si>
  <si>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</si>
  <si>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</si>
  <si>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</si>
  <si>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</si>
  <si>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</si>
  <si>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</si>
  <si>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</si>
  <si>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</si>
  <si>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</si>
  <si>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</si>
  <si>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</si>
  <si>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</si>
  <si>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</si>
  <si>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</si>
  <si>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</si>
  <si>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</si>
  <si>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</si>
  <si>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</si>
  <si>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</si>
  <si>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</si>
  <si>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</si>
  <si>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</si>
  <si>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</si>
  <si>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</si>
  <si>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</si>
  <si>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</si>
  <si>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</si>
  <si>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</si>
  <si>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</si>
  <si>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</si>
  <si>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</si>
  <si>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</si>
  <si>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</si>
  <si>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</si>
  <si>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</si>
  <si>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</si>
  <si>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</si>
  <si>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</si>
  <si>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</si>
  <si>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</si>
  <si>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</si>
  <si>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</si>
  <si>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</si>
  <si>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</si>
  <si>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</si>
  <si>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</si>
  <si>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</si>
  <si>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</si>
  <si>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</si>
  <si>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</si>
  <si>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</si>
  <si>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</si>
  <si>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</si>
  <si>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</si>
  <si>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</si>
  <si>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</si>
  <si>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</si>
  <si>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</si>
  <si>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</si>
  <si>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</si>
  <si>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</si>
  <si>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</si>
  <si>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</si>
  <si>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</si>
  <si>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</si>
  <si>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</si>
  <si>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</si>
  <si>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</si>
  <si>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</si>
  <si>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</si>
  <si>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</si>
  <si>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</si>
  <si>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</si>
  <si>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</si>
  <si>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</si>
  <si>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</si>
  <si>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</si>
  <si>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</si>
  <si>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</si>
  <si>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</si>
  <si>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</si>
  <si>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</si>
  <si>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</si>
  <si>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</si>
  <si>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</si>
  <si>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</si>
  <si>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</si>
  <si>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</si>
  <si>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</si>
  <si>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</si>
  <si>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</si>
  <si>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</si>
  <si>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</si>
  <si>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</si>
  <si>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</si>
  <si>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</si>
  <si>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</si>
  <si>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</si>
  <si>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</si>
  <si>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</si>
  <si>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</si>
  <si>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</si>
  <si>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</si>
  <si>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</si>
  <si>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</si>
  <si>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</si>
  <si>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</si>
  <si>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</si>
  <si>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</si>
  <si>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</si>
  <si>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</si>
  <si>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</si>
  <si>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</si>
  <si>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</si>
  <si>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</si>
  <si>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</si>
  <si>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</si>
  <si>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</si>
  <si>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</si>
  <si>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</si>
  <si>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</si>
  <si>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</si>
  <si>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</si>
  <si>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</si>
  <si>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</si>
  <si>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</si>
  <si>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</si>
  <si>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</si>
  <si>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</si>
  <si>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</si>
  <si>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</si>
  <si>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</si>
  <si>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</si>
  <si>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</si>
  <si>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</si>
  <si>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</si>
  <si>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</si>
  <si>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</si>
  <si>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</si>
  <si>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</si>
  <si>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</si>
  <si>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</si>
  <si>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</si>
  <si>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</si>
  <si>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</si>
  <si>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</si>
  <si>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</si>
  <si>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</si>
  <si>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</si>
  <si>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</si>
  <si>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</si>
  <si>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</si>
  <si>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</si>
  <si>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</si>
  <si>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</si>
  <si>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</si>
  <si>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</si>
  <si>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</si>
  <si>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</si>
  <si>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</si>
  <si>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</si>
  <si>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</si>
  <si>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</si>
  <si>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</si>
  <si>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</si>
  <si>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</si>
  <si>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</si>
  <si>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</si>
  <si>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</si>
  <si>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</si>
  <si>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</si>
  <si>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</si>
  <si>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</si>
  <si>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</si>
  <si>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</si>
  <si>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</si>
  <si>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</si>
  <si>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</si>
  <si>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</si>
  <si>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</si>
  <si>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</si>
  <si>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</si>
  <si>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</si>
  <si>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</si>
  <si>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</si>
  <si>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</si>
  <si>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</si>
  <si>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</si>
  <si>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</si>
  <si>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</si>
  <si>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</si>
  <si>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</si>
  <si>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</si>
  <si>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</si>
  <si>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</si>
  <si>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</si>
  <si>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</si>
  <si>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</si>
  <si>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</si>
  <si>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</si>
  <si>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</si>
  <si>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</si>
  <si>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</si>
  <si>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</si>
  <si>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</si>
  <si>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</si>
  <si>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</si>
  <si>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</si>
  <si>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</si>
  <si>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</si>
  <si>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</si>
  <si>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</si>
  <si>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</si>
  <si>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</si>
  <si>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</si>
  <si>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</si>
  <si>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</si>
  <si>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</si>
  <si>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</si>
  <si>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</si>
  <si>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</si>
  <si>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</si>
  <si>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</si>
  <si>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</si>
  <si>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</si>
  <si>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</si>
  <si>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</si>
  <si>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</si>
  <si>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</si>
  <si>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</si>
  <si>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</si>
  <si>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</si>
  <si>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</si>
  <si>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</si>
  <si>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</si>
  <si>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</si>
  <si>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</si>
  <si>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</si>
  <si>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</si>
  <si>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</si>
  <si>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</si>
  <si>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</si>
  <si>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</si>
  <si>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</si>
  <si>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</si>
  <si>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</si>
  <si>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</si>
  <si>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</si>
  <si>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</si>
  <si>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</si>
  <si>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</si>
  <si>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</si>
  <si>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</si>
  <si>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</si>
  <si>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</si>
  <si>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</si>
  <si>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</si>
  <si>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</si>
  <si>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</si>
  <si>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</si>
  <si>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</si>
  <si>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</si>
  <si>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</si>
  <si>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</si>
  <si>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</si>
  <si>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</si>
  <si>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</si>
  <si>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</si>
  <si>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</si>
  <si>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</si>
  <si>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</si>
  <si>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</si>
  <si>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</si>
  <si>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</si>
  <si>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</si>
  <si>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</si>
  <si>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</si>
  <si>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</si>
  <si>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</si>
  <si>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</si>
  <si>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</si>
  <si>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</si>
  <si>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</si>
  <si>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</si>
  <si>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</si>
  <si>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</si>
  <si>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</si>
  <si>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</si>
  <si>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</si>
  <si>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</si>
  <si>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</si>
  <si>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</si>
  <si>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</si>
  <si>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</si>
  <si>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</si>
  <si>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</si>
  <si>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</si>
  <si>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</si>
  <si>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</si>
  <si>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</si>
  <si>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</si>
  <si>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</si>
  <si>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</si>
  <si>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</si>
  <si>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</si>
  <si>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</si>
  <si>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</si>
  <si>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</si>
  <si>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</si>
  <si>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</si>
  <si>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</si>
  <si>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</si>
  <si>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</si>
  <si>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</si>
  <si>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</si>
  <si>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</si>
  <si>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</si>
  <si>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</si>
  <si>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</si>
  <si>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</si>
  <si>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</si>
  <si>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</si>
  <si>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</si>
  <si>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</si>
  <si>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</si>
  <si>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</si>
  <si>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</si>
  <si>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</si>
  <si>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</si>
  <si>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</si>
  <si>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</si>
  <si>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</si>
  <si>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</si>
  <si>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</si>
  <si>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</si>
  <si>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</si>
  <si>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</si>
  <si>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</si>
  <si>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</si>
  <si>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</si>
  <si>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</si>
  <si>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</si>
  <si>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</si>
  <si>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</si>
  <si>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</si>
  <si>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</si>
  <si>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</si>
  <si>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</si>
  <si>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</si>
  <si>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</si>
  <si>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</si>
  <si>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</si>
  <si>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</si>
  <si>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</si>
  <si>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</si>
  <si>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</si>
  <si>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</si>
  <si>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</si>
  <si>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</si>
  <si>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</si>
  <si>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</si>
  <si>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</si>
  <si>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</si>
  <si>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</si>
  <si>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</si>
  <si>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</si>
  <si>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</si>
  <si>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</si>
  <si>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</si>
  <si>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</si>
  <si>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</si>
  <si>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</si>
  <si>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</si>
  <si>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</si>
  <si>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</si>
  <si>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</si>
  <si>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</si>
  <si>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</si>
  <si>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</si>
  <si>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</si>
  <si>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</si>
  <si>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</si>
  <si>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</si>
  <si>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</si>
  <si>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</si>
  <si>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</si>
  <si>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</si>
  <si>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</si>
  <si>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</si>
  <si>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</si>
  <si>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</si>
  <si>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</si>
  <si>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</si>
  <si>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</si>
  <si>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</si>
  <si>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</si>
  <si>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</si>
  <si>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</si>
  <si>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</si>
  <si>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</si>
  <si>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</si>
  <si>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</si>
  <si>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</si>
  <si>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</si>
  <si>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</si>
  <si>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</si>
  <si>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</si>
  <si>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</si>
  <si>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</si>
  <si>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</si>
  <si>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</si>
  <si>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</si>
  <si>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</si>
  <si>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</si>
  <si>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</si>
  <si>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</si>
  <si>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</si>
  <si>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</si>
  <si>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</si>
  <si>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</si>
  <si>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</si>
  <si>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</si>
  <si>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</si>
  <si>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</si>
  <si>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</si>
  <si>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</si>
  <si>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</si>
  <si>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</si>
  <si>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</si>
  <si>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</si>
  <si>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</si>
  <si>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</si>
  <si>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</si>
  <si>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</si>
  <si>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</si>
  <si>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</si>
  <si>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</si>
  <si>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</si>
  <si>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</si>
  <si>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</si>
  <si>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</si>
  <si>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</si>
  <si>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</si>
  <si>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</si>
  <si>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</si>
  <si>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</si>
  <si>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</si>
  <si>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</si>
  <si>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</si>
  <si>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</si>
  <si>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</si>
  <si>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</si>
  <si>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</si>
  <si>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</si>
  <si>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</si>
  <si>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</si>
  <si>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</si>
  <si>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</si>
  <si>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</si>
  <si>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</si>
  <si>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</si>
  <si>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</si>
  <si>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</si>
  <si>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</si>
  <si>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</si>
  <si>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</si>
  <si>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</si>
  <si>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</si>
  <si>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</si>
  <si>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</si>
  <si>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</si>
  <si>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</si>
  <si>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</si>
  <si>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</si>
  <si>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</si>
  <si>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</si>
  <si>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</si>
  <si>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</si>
  <si>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</si>
  <si>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</si>
  <si>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</si>
  <si>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</si>
  <si>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</si>
  <si>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</si>
  <si>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</si>
  <si>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</si>
  <si>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</si>
  <si>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</si>
  <si>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</si>
  <si>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</si>
  <si>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</si>
  <si>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</si>
  <si>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</si>
  <si>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</si>
  <si>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</si>
  <si>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</si>
  <si>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</si>
  <si>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</si>
  <si>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</si>
  <si>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</si>
  <si>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</si>
  <si>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</si>
  <si>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</si>
  <si>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</si>
  <si>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</si>
  <si>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</si>
  <si>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</si>
  <si>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</si>
  <si>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</si>
  <si>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</si>
  <si>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</si>
  <si>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</si>
  <si>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</si>
  <si>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</si>
  <si>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</si>
  <si>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</si>
  <si>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</si>
  <si>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</si>
  <si>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</si>
  <si>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</si>
  <si>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</si>
  <si>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</si>
  <si>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</si>
  <si>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</si>
  <si>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</si>
  <si>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</si>
  <si>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</si>
  <si>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</si>
  <si>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</si>
  <si>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</si>
  <si>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</si>
  <si>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</si>
  <si>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</si>
  <si>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</si>
  <si>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</si>
  <si>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</si>
  <si>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</si>
  <si>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</si>
  <si>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</si>
  <si>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</si>
  <si>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</si>
  <si>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</si>
  <si>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</si>
  <si>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</si>
  <si>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</si>
  <si>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</si>
  <si>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</si>
  <si>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</si>
  <si>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</si>
  <si>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</si>
  <si>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</si>
  <si>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</si>
  <si>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</si>
  <si>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</si>
  <si>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</si>
  <si>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</si>
  <si>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</si>
  <si>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</si>
  <si>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</si>
  <si>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</si>
  <si>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</si>
  <si>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</si>
  <si>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</si>
  <si>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</si>
  <si>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</si>
  <si>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</si>
  <si>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</si>
  <si>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</si>
  <si>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</si>
  <si>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</si>
  <si>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</si>
  <si>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</si>
  <si>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</si>
  <si>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</si>
  <si>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</si>
  <si>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</si>
  <si>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</si>
  <si>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</si>
  <si>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</si>
  <si>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</si>
  <si>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</si>
  <si>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</si>
  <si>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</si>
  <si>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</si>
  <si>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</si>
  <si>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</si>
  <si>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</si>
  <si>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</si>
  <si>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</si>
  <si>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</si>
  <si>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</si>
  <si>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</si>
  <si>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</si>
  <si>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</si>
  <si>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</si>
  <si>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</si>
  <si>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</si>
  <si>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</si>
  <si>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</si>
  <si>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</si>
  <si>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</si>
  <si>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</si>
  <si>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</si>
  <si>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</si>
  <si>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</si>
  <si>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</si>
  <si>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</si>
  <si>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</si>
  <si>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</si>
  <si>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</si>
  <si>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</si>
  <si>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</si>
  <si>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</si>
  <si>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</si>
  <si>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</si>
  <si>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</si>
  <si>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</si>
  <si>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</si>
  <si>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</si>
  <si>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</si>
  <si>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</si>
  <si>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</si>
  <si>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</si>
  <si>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</si>
  <si>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</si>
  <si>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</si>
  <si>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</si>
  <si>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</si>
  <si>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</si>
  <si>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</si>
  <si>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</si>
  <si>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</si>
  <si>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</si>
  <si>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</si>
  <si>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</si>
  <si>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</si>
  <si>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</si>
  <si>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</si>
  <si>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</si>
  <si>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</si>
  <si>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</si>
  <si>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</si>
  <si>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</si>
  <si>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</si>
  <si>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</si>
  <si>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</si>
  <si>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</si>
  <si>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</si>
  <si>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</si>
  <si>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</si>
  <si>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</si>
  <si>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</si>
  <si>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</si>
  <si>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</si>
  <si>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</si>
  <si>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</si>
  <si>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</si>
  <si>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</si>
  <si>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</si>
  <si>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</si>
  <si>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</si>
  <si>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</si>
  <si>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</si>
  <si>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</si>
  <si>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</si>
  <si>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</si>
  <si>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</si>
  <si>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</si>
  <si>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</si>
  <si>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</si>
  <si>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</si>
  <si>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</si>
  <si>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</si>
  <si>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</si>
  <si>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</si>
  <si>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</si>
  <si>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</si>
  <si>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</si>
  <si>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</si>
  <si>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</si>
  <si>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</si>
  <si>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</si>
  <si>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</si>
  <si>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</si>
  <si>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</si>
  <si>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</si>
  <si>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</si>
  <si>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</si>
  <si>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</si>
  <si>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</si>
  <si>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</si>
  <si>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</si>
  <si>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</si>
  <si>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</si>
  <si>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</si>
  <si>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</si>
  <si>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</si>
  <si>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</si>
  <si>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</si>
  <si>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</si>
  <si>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</si>
  <si>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</si>
  <si>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</si>
  <si>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</si>
  <si>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</si>
  <si>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</si>
  <si>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</si>
  <si>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</si>
  <si>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</si>
  <si>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</si>
  <si>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</si>
  <si>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</si>
  <si>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</si>
  <si>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</si>
  <si>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</si>
  <si>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</si>
  <si>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</si>
  <si>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</si>
  <si>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</si>
  <si>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</si>
  <si>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</si>
  <si>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</si>
  <si>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</si>
  <si>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</si>
  <si>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</si>
  <si>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</si>
  <si>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</si>
  <si>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</si>
  <si>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</si>
  <si>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</si>
  <si>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</si>
  <si>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</si>
  <si>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</si>
  <si>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</si>
  <si>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</si>
  <si>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</si>
  <si>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</si>
  <si>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</si>
  <si>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</si>
  <si>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</si>
  <si>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</si>
  <si>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</si>
  <si>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</si>
  <si>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</si>
  <si>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</si>
  <si>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</si>
  <si>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</si>
  <si>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</si>
  <si>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</si>
  <si>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</si>
  <si>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</si>
  <si>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</si>
  <si>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</si>
  <si>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</si>
  <si>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</si>
  <si>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</si>
  <si>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</si>
  <si>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</si>
  <si>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</si>
  <si>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</si>
  <si>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</si>
  <si>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</si>
  <si>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</si>
  <si>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</si>
  <si>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</si>
  <si>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</si>
  <si>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</si>
  <si>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</si>
  <si>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</si>
  <si>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</si>
  <si>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</si>
  <si>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</si>
  <si>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</si>
  <si>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</si>
  <si>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</si>
  <si>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</si>
  <si>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</si>
  <si>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</si>
  <si>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</si>
  <si>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</si>
  <si>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</si>
  <si>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</si>
  <si>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</si>
  <si>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</si>
  <si>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</si>
  <si>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</si>
  <si>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</si>
  <si>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</si>
  <si>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</si>
  <si>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</si>
  <si>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</si>
  <si>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</si>
  <si>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</si>
  <si>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</si>
  <si>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</si>
  <si>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</si>
  <si>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</si>
  <si>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</si>
  <si>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</si>
  <si>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</si>
  <si>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</si>
  <si>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</si>
  <si>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</si>
  <si>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</si>
  <si>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</si>
  <si>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</si>
  <si>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</si>
  <si>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</si>
  <si>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</si>
  <si>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</si>
  <si>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</si>
  <si>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</si>
  <si>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</si>
  <si>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</si>
  <si>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</si>
  <si>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</si>
  <si>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</si>
  <si>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</si>
  <si>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</si>
  <si>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</si>
  <si>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</si>
  <si>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</si>
  <si>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</si>
  <si>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</si>
  <si>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</si>
  <si>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</si>
  <si>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</si>
  <si>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</si>
  <si>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</si>
  <si>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</si>
  <si>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</si>
  <si>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</si>
  <si>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</si>
  <si>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</si>
  <si>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</si>
  <si>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</si>
  <si>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</si>
  <si>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</si>
  <si>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</si>
  <si>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</si>
  <si>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</si>
  <si>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</si>
  <si>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</si>
  <si>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</si>
  <si>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</si>
  <si>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</si>
  <si>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</si>
  <si>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</si>
  <si>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</si>
  <si>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</si>
  <si>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</si>
  <si>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</si>
  <si>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</si>
  <si>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</si>
  <si>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</si>
  <si>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</si>
  <si>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</si>
  <si>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</si>
  <si>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</si>
  <si>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</si>
  <si>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</si>
  <si>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</si>
  <si>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</si>
  <si>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</si>
  <si>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</si>
  <si>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</si>
  <si>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</si>
  <si>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</si>
  <si>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</si>
  <si>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</si>
  <si>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</si>
  <si>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</si>
  <si>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</si>
  <si>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</si>
  <si>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</si>
  <si>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</si>
  <si>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</si>
  <si>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</si>
  <si>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</si>
  <si>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</si>
  <si>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</si>
  <si>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</si>
  <si>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</si>
  <si>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</si>
  <si>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</si>
  <si>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</si>
  <si>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</si>
  <si>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</si>
  <si>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</si>
  <si>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</si>
  <si>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</si>
  <si>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</si>
  <si>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</si>
  <si>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</si>
  <si>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</si>
  <si>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</si>
  <si>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</si>
  <si>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</si>
  <si>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</si>
  <si>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</si>
  <si>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</si>
  <si>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</si>
  <si>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</si>
  <si>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</si>
  <si>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</si>
  <si>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</si>
  <si>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</si>
  <si>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</si>
  <si>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</si>
  <si>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</si>
  <si>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</si>
  <si>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</si>
  <si>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</si>
  <si>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</si>
  <si>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</si>
  <si>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</si>
  <si>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</si>
  <si>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</si>
  <si>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</si>
  <si>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</si>
  <si>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</si>
  <si>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</si>
  <si>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</si>
  <si>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</si>
  <si>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</si>
  <si>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</si>
  <si>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</si>
  <si>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</si>
  <si>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</si>
  <si>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</si>
  <si>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</si>
  <si>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</si>
  <si>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</si>
  <si>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</si>
  <si>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</si>
  <si>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</si>
  <si>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</si>
  <si>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</si>
  <si>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</si>
  <si>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</si>
  <si>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</si>
  <si>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</si>
  <si>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</si>
  <si>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</si>
  <si>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</si>
  <si>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</si>
  <si>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</si>
  <si>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</si>
  <si>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</si>
  <si>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</si>
  <si>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</si>
  <si>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</si>
  <si>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</si>
  <si>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</si>
  <si>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</si>
  <si>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</si>
  <si>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</si>
  <si>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</si>
  <si>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</si>
  <si>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</si>
  <si>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</si>
  <si>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</si>
  <si>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</si>
  <si>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</si>
  <si>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</si>
  <si>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</si>
  <si>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</si>
  <si>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</si>
  <si>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</si>
  <si>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</si>
  <si>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</si>
  <si>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</si>
  <si>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</si>
  <si>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</si>
  <si>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</si>
  <si>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</si>
  <si>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</si>
  <si>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</si>
  <si>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</si>
  <si>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</si>
  <si>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</si>
  <si>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</si>
  <si>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</si>
  <si>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</si>
  <si>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</si>
  <si>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</si>
  <si>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</si>
  <si>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</si>
  <si>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</si>
  <si>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</si>
  <si>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</si>
  <si>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</si>
  <si>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</si>
  <si>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</si>
  <si>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</si>
  <si>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</si>
  <si>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</si>
  <si>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</si>
  <si>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</si>
  <si>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</si>
  <si>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</si>
  <si>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</si>
  <si>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</si>
  <si>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</si>
  <si>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</si>
  <si>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</si>
  <si>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</si>
  <si>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</si>
  <si>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</si>
  <si>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</si>
  <si>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</si>
  <si>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</si>
  <si>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</si>
  <si>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</si>
  <si>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</si>
  <si>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</si>
  <si>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</si>
  <si>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</si>
  <si>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</si>
  <si>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</si>
  <si>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</si>
  <si>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</si>
  <si>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</si>
  <si>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</si>
  <si>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</si>
  <si>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</si>
  <si>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</si>
  <si>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</si>
  <si>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</si>
  <si>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</si>
  <si>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</si>
  <si>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</si>
  <si>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</si>
  <si>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</si>
  <si>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</si>
  <si>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</si>
  <si>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</si>
  <si>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</si>
  <si>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</si>
  <si>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</si>
  <si>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</si>
  <si>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</si>
  <si>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</si>
  <si>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</si>
  <si>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</si>
  <si>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</si>
  <si>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</si>
  <si>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</si>
  <si>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</si>
  <si>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</si>
  <si>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</si>
  <si>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</si>
  <si>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</si>
  <si>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</si>
  <si>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</si>
  <si>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</si>
  <si>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</si>
  <si>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</si>
  <si>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</si>
  <si>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</si>
  <si>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</si>
  <si>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</si>
  <si>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</si>
  <si>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</si>
  <si>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</si>
  <si>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</si>
  <si>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</si>
  <si>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</si>
  <si>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</si>
  <si>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</si>
  <si>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</si>
  <si>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</si>
  <si>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</si>
  <si>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</si>
  <si>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</si>
  <si>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</si>
  <si>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</si>
  <si>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</si>
  <si>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</si>
  <si>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</si>
  <si>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</si>
  <si>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</si>
  <si>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</si>
  <si>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</si>
  <si>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</si>
  <si>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</si>
  <si>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</si>
  <si>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</si>
  <si>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</si>
  <si>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</si>
  <si>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</si>
  <si>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</si>
  <si>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</si>
  <si>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</si>
  <si>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</si>
  <si>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</si>
  <si>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</si>
  <si>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</si>
  <si>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</si>
  <si>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</si>
  <si>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</si>
  <si>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</si>
  <si>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</si>
  <si>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</si>
  <si>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</si>
  <si>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</si>
  <si>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</si>
  <si>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</si>
  <si>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</si>
  <si>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</si>
  <si>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</si>
  <si>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</si>
  <si>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</si>
  <si>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</si>
  <si>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</si>
  <si>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</si>
  <si>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</si>
  <si>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</si>
  <si>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</si>
  <si>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</si>
  <si>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</si>
  <si>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</si>
  <si>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</si>
  <si>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</si>
  <si>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</si>
  <si>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</si>
  <si>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</si>
  <si>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</si>
  <si>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</si>
  <si>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</si>
  <si>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</si>
  <si>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</si>
  <si>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</si>
  <si>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</si>
  <si>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</si>
  <si>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</si>
  <si>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</si>
  <si>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</si>
  <si>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</si>
  <si>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</si>
  <si>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</si>
  <si>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</si>
  <si>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</si>
  <si>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</si>
  <si>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</si>
  <si>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</si>
  <si>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</si>
  <si>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</si>
  <si>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</si>
  <si>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</si>
  <si>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</si>
  <si>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</si>
  <si>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</si>
  <si>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</si>
  <si>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</si>
  <si>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</si>
  <si>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</si>
  <si>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</si>
  <si>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</si>
  <si>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</si>
  <si>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</si>
  <si>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</si>
  <si>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</si>
  <si>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</si>
  <si>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</si>
  <si>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</si>
  <si>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</si>
  <si>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</si>
  <si>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</si>
  <si>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</si>
  <si>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</si>
  <si>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</si>
  <si>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</si>
  <si>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</si>
  <si>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</si>
  <si>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</si>
  <si>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</si>
  <si>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</si>
  <si>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</si>
  <si>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</si>
  <si>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</si>
  <si>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</si>
  <si>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</si>
  <si>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</si>
  <si>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</si>
  <si>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</si>
  <si>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</si>
  <si>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</si>
  <si>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</si>
  <si>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</si>
  <si>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</si>
  <si>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</si>
  <si>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</si>
  <si>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</si>
  <si>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</si>
  <si>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</si>
  <si>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</si>
  <si>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</si>
  <si>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</si>
  <si>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</si>
  <si>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</si>
  <si>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</si>
  <si>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</si>
  <si>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</si>
  <si>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</si>
  <si>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</si>
  <si>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</si>
  <si>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</si>
  <si>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</si>
  <si>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</si>
  <si>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</si>
  <si>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</si>
  <si>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</si>
  <si>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</si>
  <si>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</si>
  <si>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</si>
  <si>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</si>
  <si>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</si>
  <si>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</si>
  <si>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</si>
  <si>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</si>
  <si>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</si>
  <si>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</si>
  <si>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</si>
  <si>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</si>
  <si>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</si>
  <si>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</si>
  <si>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</si>
  <si>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</si>
  <si>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</si>
  <si>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</si>
  <si>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</si>
  <si>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</si>
  <si>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</si>
  <si>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</si>
  <si>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</si>
  <si>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</si>
  <si>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</si>
  <si>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</si>
  <si>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</si>
  <si>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</si>
  <si>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</si>
  <si>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</si>
  <si>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</si>
  <si>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</si>
  <si>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</si>
  <si>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</si>
  <si>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</si>
  <si>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</si>
  <si>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</si>
  <si>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</si>
  <si>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</si>
  <si>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</si>
  <si>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</si>
  <si>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</si>
  <si>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</si>
  <si>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</si>
  <si>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</si>
  <si>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</si>
  <si>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</si>
  <si>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</si>
  <si>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</si>
  <si>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</si>
  <si>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</si>
  <si>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</si>
  <si>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</si>
  <si>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</si>
  <si>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</si>
  <si>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</si>
  <si>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</si>
  <si>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</si>
  <si>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</si>
  <si>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</si>
  <si>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</si>
  <si>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</si>
  <si>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</si>
  <si>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</si>
  <si>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</si>
  <si>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</si>
  <si>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</si>
  <si>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</si>
  <si>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</si>
  <si>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</si>
  <si>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</si>
  <si>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</si>
  <si>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</si>
  <si>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</si>
  <si>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</si>
  <si>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</si>
  <si>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</si>
  <si>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</si>
  <si>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</si>
  <si>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</si>
  <si>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</si>
  <si>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</si>
  <si>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</si>
  <si>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</si>
  <si>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</si>
  <si>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</si>
  <si>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</si>
  <si>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</si>
  <si>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</si>
  <si>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</si>
  <si>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</si>
  <si>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</si>
  <si>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</si>
  <si>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</si>
  <si>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</si>
  <si>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</si>
  <si>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</si>
  <si>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</si>
  <si>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</si>
  <si>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</si>
  <si>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</si>
  <si>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</si>
  <si>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</si>
  <si>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</si>
  <si>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</si>
  <si>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</si>
  <si>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</si>
  <si>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</si>
  <si>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</si>
  <si>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</si>
  <si>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</si>
  <si>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</si>
  <si>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</si>
  <si>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</si>
  <si>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</si>
  <si>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</si>
  <si>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</si>
  <si>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</si>
  <si>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</si>
  <si>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</si>
  <si>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</si>
  <si>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</si>
  <si>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</si>
  <si>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</si>
  <si>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</si>
  <si>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</si>
  <si>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</si>
  <si>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</si>
  <si>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</si>
  <si>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</si>
  <si>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</si>
  <si>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</si>
  <si>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</si>
  <si>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</si>
  <si>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</si>
  <si>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</si>
  <si>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</si>
  <si>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</si>
  <si>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</si>
  <si>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</si>
  <si>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</si>
  <si>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</si>
  <si>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</si>
  <si>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</si>
  <si>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</si>
  <si>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</si>
  <si>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</si>
  <si>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</si>
  <si>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</si>
  <si>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</si>
  <si>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</si>
  <si>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</si>
  <si>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</si>
  <si>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</si>
  <si>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</si>
  <si>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</si>
  <si>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</si>
  <si>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</si>
  <si>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</si>
  <si>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</si>
  <si>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</si>
  <si>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</si>
  <si>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</si>
  <si>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</si>
  <si>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</si>
  <si>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</si>
  <si>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</si>
  <si>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</si>
  <si>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</si>
  <si>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</si>
  <si>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</si>
  <si>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</si>
  <si>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</si>
  <si>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</si>
  <si>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</si>
  <si>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</si>
  <si>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</si>
  <si>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</si>
  <si>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</si>
  <si>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</si>
  <si>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</si>
  <si>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</si>
  <si>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</si>
  <si>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</si>
  <si>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</si>
  <si>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</si>
  <si>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</si>
  <si>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</si>
  <si>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</si>
  <si>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</si>
  <si>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</si>
  <si>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</si>
  <si>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</si>
  <si>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</si>
  <si>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</si>
  <si>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</si>
  <si>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</si>
  <si>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</si>
  <si>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</si>
  <si>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</si>
  <si>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</si>
  <si>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</si>
  <si>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</si>
  <si>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</si>
  <si>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</si>
  <si>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</si>
  <si>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</si>
  <si>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</si>
  <si>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</si>
  <si>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</si>
  <si>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</si>
  <si>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</si>
  <si>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</si>
  <si>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</si>
  <si>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</si>
  <si>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</si>
  <si>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</si>
  <si>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</si>
  <si>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</si>
  <si>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</si>
  <si>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</si>
  <si>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</si>
  <si>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</si>
  <si>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</si>
  <si>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</si>
  <si>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</si>
  <si>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</si>
  <si>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</si>
  <si>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</si>
  <si>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</si>
  <si>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</si>
  <si>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</si>
  <si>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</si>
  <si>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</si>
  <si>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</si>
  <si>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</si>
  <si>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</si>
  <si>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</si>
  <si>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</si>
  <si>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</si>
  <si>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</si>
  <si>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</si>
  <si>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</si>
  <si>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</si>
  <si>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</si>
  <si>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</si>
  <si>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</si>
  <si>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</si>
  <si>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</si>
  <si>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</si>
  <si>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</si>
  <si>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</si>
  <si>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</si>
  <si>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</si>
  <si>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</si>
  <si>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</si>
  <si>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</si>
  <si>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</si>
  <si>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</si>
  <si>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</si>
  <si>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</si>
  <si>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</si>
  <si>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</si>
  <si>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</si>
  <si>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</si>
  <si>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</si>
  <si>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</si>
  <si>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</si>
  <si>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</si>
  <si>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</si>
  <si>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</si>
  <si>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</si>
  <si>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</si>
  <si>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</si>
  <si>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</si>
  <si>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</si>
  <si>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</si>
  <si>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</si>
  <si>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</si>
  <si>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</si>
  <si>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</si>
  <si>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</si>
  <si>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</si>
  <si>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</si>
  <si>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</si>
  <si>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</si>
  <si>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</si>
  <si>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</si>
  <si>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</si>
  <si>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</si>
  <si>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</si>
  <si>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</si>
  <si>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</si>
  <si>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</si>
  <si>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</si>
  <si>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</si>
  <si>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</si>
  <si>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</si>
  <si>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</si>
  <si>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</si>
  <si>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</si>
  <si>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</si>
  <si>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</si>
  <si>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</si>
  <si>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</si>
  <si>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</si>
  <si>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</si>
  <si>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</si>
  <si>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</si>
  <si>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</si>
  <si>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</si>
  <si>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</si>
  <si>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</si>
  <si>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</si>
  <si>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</si>
  <si>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</si>
  <si>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</si>
  <si>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</si>
  <si>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</si>
  <si>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</si>
  <si>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</si>
  <si>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</si>
  <si>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</si>
  <si>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</si>
  <si>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</si>
  <si>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</si>
  <si>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</si>
  <si>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</si>
  <si>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</si>
  <si>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</si>
  <si>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</si>
  <si>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</si>
  <si>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</si>
  <si>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</si>
  <si>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</si>
  <si>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</si>
  <si>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</si>
  <si>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</si>
  <si>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</si>
  <si>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</si>
  <si>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</si>
  <si>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</si>
  <si>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</si>
  <si>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</si>
  <si>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</si>
  <si>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</si>
  <si>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</si>
  <si>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</si>
  <si>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</si>
  <si>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</si>
  <si>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</si>
  <si>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</si>
  <si>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</si>
  <si>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</si>
  <si>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</si>
  <si>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</si>
  <si>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</si>
  <si>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</si>
  <si>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</si>
  <si>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</si>
  <si>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</si>
  <si>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</si>
  <si>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</si>
  <si>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</si>
  <si>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</si>
  <si>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</si>
  <si>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</si>
  <si>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</si>
  <si>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</si>
  <si>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</si>
  <si>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</si>
  <si>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</si>
  <si>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</si>
  <si>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</si>
  <si>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</si>
  <si>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</si>
  <si>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</si>
  <si>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</si>
  <si>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</si>
  <si>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</si>
  <si>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</si>
  <si>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</si>
  <si>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</si>
  <si>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</si>
  <si>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</si>
  <si>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</si>
  <si>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</si>
  <si>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</si>
  <si>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</si>
  <si>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</si>
  <si>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</si>
  <si>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</si>
  <si>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</si>
  <si>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</si>
  <si>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</si>
  <si>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</si>
  <si>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</si>
  <si>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</si>
  <si>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</si>
  <si>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</si>
  <si>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</si>
  <si>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</si>
  <si>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</si>
  <si>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</si>
  <si>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</si>
  <si>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</si>
  <si>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</si>
  <si>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</si>
  <si>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</si>
  <si>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</si>
  <si>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</si>
  <si>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</si>
  <si>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</si>
  <si>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</si>
  <si>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</si>
  <si>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</si>
  <si>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</si>
  <si>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</si>
  <si>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</si>
  <si>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</si>
  <si>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</si>
  <si>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</si>
  <si>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</si>
  <si>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</si>
  <si>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</si>
  <si>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</si>
  <si>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</si>
  <si>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</si>
  <si>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</si>
  <si>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</si>
  <si>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</si>
  <si>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</si>
  <si>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</si>
  <si>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</si>
  <si>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</si>
  <si>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</si>
  <si>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</si>
  <si>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</si>
  <si>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</si>
  <si>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</si>
  <si>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</si>
  <si>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</si>
  <si>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</si>
  <si>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</si>
  <si>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</si>
  <si>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</si>
  <si>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</si>
  <si>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</si>
  <si>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</si>
  <si>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</si>
  <si>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</si>
  <si>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</si>
  <si>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</si>
  <si>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</si>
  <si>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</si>
  <si>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</si>
  <si>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</si>
  <si>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</si>
  <si>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</si>
  <si>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</si>
  <si>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</si>
  <si>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</si>
  <si>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</si>
  <si>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</si>
  <si>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</si>
  <si>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</si>
  <si>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</si>
  <si>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</si>
  <si>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</si>
  <si>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</si>
  <si>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</si>
  <si>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</si>
  <si>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</si>
  <si>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</si>
  <si>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</si>
  <si>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</si>
  <si>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</si>
  <si>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</si>
  <si>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</si>
  <si>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</si>
  <si>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</si>
  <si>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</si>
  <si>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</si>
  <si>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</si>
  <si>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</si>
  <si>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</si>
  <si>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</si>
  <si>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</si>
  <si>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</si>
  <si>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</si>
  <si>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</si>
  <si>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</si>
  <si>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</si>
  <si>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</si>
  <si>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</si>
  <si>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</si>
  <si>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</si>
  <si>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</si>
  <si>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</si>
  <si>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</si>
  <si>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</si>
  <si>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</si>
  <si>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</si>
  <si>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</si>
  <si>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</si>
  <si>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</si>
  <si>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</si>
  <si>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</si>
  <si>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</si>
  <si>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</si>
  <si>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</si>
  <si>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</si>
  <si>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</si>
  <si>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</si>
  <si>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</si>
  <si>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</si>
  <si>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</si>
  <si>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</si>
  <si>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</si>
  <si>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</si>
  <si>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</si>
  <si>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</si>
  <si>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</si>
  <si>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</si>
  <si>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</si>
  <si>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</si>
  <si>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</si>
  <si>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</si>
  <si>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</si>
  <si>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</si>
  <si>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</si>
  <si>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</si>
  <si>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</si>
  <si>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</si>
  <si>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</si>
  <si>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</si>
  <si>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</si>
  <si>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</si>
  <si>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</si>
  <si>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</si>
  <si>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</si>
  <si>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</si>
  <si>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</si>
  <si>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</si>
  <si>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</si>
  <si>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</si>
  <si>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</si>
  <si>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</si>
  <si>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</si>
  <si>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</si>
  <si>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</si>
  <si>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</si>
  <si>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</si>
  <si>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</si>
  <si>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</si>
  <si>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</si>
  <si>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</si>
  <si>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</si>
  <si>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</si>
  <si>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</si>
  <si>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</si>
  <si>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</si>
  <si>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</si>
  <si>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</si>
  <si>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</si>
  <si>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</si>
  <si>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</si>
  <si>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</si>
  <si>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</si>
  <si>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</si>
  <si>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</si>
  <si>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</si>
  <si>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</si>
  <si>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</si>
  <si>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</si>
  <si>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</si>
  <si>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</si>
  <si>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</si>
  <si>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</si>
  <si>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</si>
  <si>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</si>
  <si>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</si>
  <si>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</si>
  <si>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</si>
  <si>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</si>
  <si>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</si>
  <si>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</si>
  <si>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</si>
  <si>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</si>
  <si>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</si>
  <si>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</si>
  <si>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</si>
  <si>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</si>
  <si>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</si>
  <si>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</si>
  <si>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</si>
  <si>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</si>
  <si>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</si>
  <si>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</si>
  <si>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</si>
  <si>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</si>
  <si>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</si>
  <si>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</si>
  <si>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</si>
  <si>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</si>
  <si>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</si>
  <si>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</si>
  <si>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</si>
  <si>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</si>
  <si>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</si>
  <si>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</si>
  <si>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</si>
  <si>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</si>
  <si>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</si>
  <si>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</si>
  <si>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</si>
  <si>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</si>
  <si>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</si>
  <si>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</si>
  <si>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</si>
  <si>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</si>
  <si>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</si>
  <si>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</si>
  <si>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</si>
  <si>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</si>
  <si>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</si>
  <si>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</si>
  <si>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</si>
  <si>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</si>
  <si>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</si>
  <si>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</si>
  <si>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</si>
  <si>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</si>
  <si>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</si>
  <si>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</si>
  <si>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</si>
  <si>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</si>
  <si>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</si>
  <si>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</si>
  <si>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</si>
  <si>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</si>
  <si>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</si>
  <si>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</si>
  <si>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</si>
  <si>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</si>
  <si>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</si>
  <si>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</si>
  <si>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</si>
  <si>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</si>
  <si>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</si>
  <si>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</si>
  <si>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</si>
  <si>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</si>
  <si>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</si>
  <si>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</si>
  <si>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</si>
  <si>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</si>
  <si>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</si>
  <si>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</si>
  <si>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</si>
  <si>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</si>
  <si>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</si>
  <si>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</si>
  <si>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</si>
  <si>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</si>
  <si>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</si>
  <si>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</si>
  <si>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</si>
  <si>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</si>
  <si>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</si>
  <si>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</si>
  <si>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</si>
  <si>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</si>
  <si>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</si>
  <si>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</si>
  <si>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</si>
  <si>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</si>
  <si>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</si>
  <si>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</si>
  <si>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</si>
  <si>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</si>
  <si>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</si>
  <si>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</si>
  <si>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</si>
  <si>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</si>
  <si>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</si>
  <si>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</si>
  <si>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</si>
  <si>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</si>
  <si>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</si>
  <si>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</si>
  <si>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</si>
  <si>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</si>
  <si>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</si>
  <si>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</si>
  <si>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</si>
  <si>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</si>
  <si>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</si>
  <si>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</si>
  <si>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</si>
  <si>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</si>
  <si>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</si>
  <si>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</si>
  <si>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</si>
  <si>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</si>
  <si>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</si>
  <si>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</si>
  <si>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</si>
  <si>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</si>
  <si>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</si>
  <si>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</si>
  <si>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</si>
  <si>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</si>
  <si>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</si>
  <si>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</si>
  <si>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</si>
  <si>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</si>
  <si>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</si>
  <si>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</si>
  <si>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</si>
  <si>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</si>
  <si>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</si>
  <si>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</si>
  <si>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</si>
  <si>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</si>
  <si>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</si>
  <si>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</si>
  <si>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</si>
  <si>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</si>
  <si>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</si>
  <si>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</si>
  <si>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</si>
  <si>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</si>
  <si>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</si>
  <si>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</si>
  <si>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</si>
  <si>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</si>
  <si>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</si>
  <si>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</si>
  <si>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</si>
  <si>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</si>
  <si>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</si>
  <si>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</si>
  <si>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</si>
  <si>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</si>
  <si>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</si>
  <si>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</si>
  <si>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</si>
  <si>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</si>
  <si>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</si>
  <si>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</si>
  <si>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</si>
  <si>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</si>
  <si>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</si>
  <si>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</si>
  <si>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</si>
  <si>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</si>
  <si>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</si>
  <si>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</si>
  <si>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</si>
  <si>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</si>
  <si>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</si>
  <si>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</si>
  <si>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</si>
  <si>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</si>
  <si>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</si>
  <si>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</si>
  <si>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</si>
  <si>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</si>
  <si>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</si>
  <si>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</si>
  <si>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</si>
  <si>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</si>
  <si>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</si>
  <si>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</si>
  <si>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</si>
  <si>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</si>
  <si>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</si>
  <si>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</si>
  <si>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</si>
  <si>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</si>
  <si>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</si>
  <si>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</si>
  <si>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</si>
  <si>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</si>
  <si>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</si>
  <si>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</si>
  <si>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</si>
  <si>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</si>
  <si>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</si>
  <si>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</si>
  <si>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</si>
  <si>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</si>
  <si>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</si>
  <si>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</si>
  <si>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</si>
  <si>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</si>
  <si>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</si>
  <si>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</si>
  <si>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</si>
  <si>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</si>
  <si>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</si>
  <si>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</si>
  <si>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</si>
  <si>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</si>
  <si>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</si>
  <si>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</si>
  <si>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</si>
  <si>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</si>
  <si>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</si>
  <si>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</si>
  <si>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</si>
  <si>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</si>
  <si>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</si>
  <si>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</si>
  <si>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</si>
  <si>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</si>
  <si>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</si>
  <si>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</si>
  <si>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</si>
  <si>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</si>
  <si>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</si>
  <si>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</si>
  <si>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</si>
  <si>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</si>
  <si>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</si>
  <si>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</si>
  <si>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</si>
  <si>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</si>
  <si>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</si>
  <si>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</si>
  <si>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</si>
  <si>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</si>
  <si>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</si>
  <si>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</si>
  <si>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</si>
  <si>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</si>
  <si>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</si>
  <si>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</si>
  <si>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</si>
  <si>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</si>
  <si>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</si>
  <si>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</si>
  <si>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</si>
  <si>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</si>
  <si>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</si>
  <si>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</si>
  <si>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</si>
  <si>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</si>
  <si>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</si>
  <si>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</si>
  <si>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</si>
  <si>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</si>
  <si>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</si>
  <si>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</si>
  <si>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</si>
  <si>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</si>
  <si>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</si>
  <si>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</si>
  <si>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</si>
  <si>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</si>
  <si>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</si>
  <si>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</si>
  <si>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</si>
  <si>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</si>
  <si>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</si>
  <si>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</si>
  <si>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</si>
  <si>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</si>
  <si>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</si>
  <si>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</si>
  <si>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</si>
  <si>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</si>
  <si>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</si>
  <si>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</si>
  <si>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</si>
  <si>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</si>
  <si>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</si>
  <si>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</si>
  <si>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</si>
  <si>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</si>
  <si>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</si>
  <si>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</si>
  <si>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</si>
  <si>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</si>
  <si>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</si>
  <si>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</si>
  <si>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</si>
  <si>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</si>
  <si>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</si>
  <si>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</si>
  <si>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</si>
  <si>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</si>
  <si>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</si>
  <si>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</si>
  <si>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</si>
  <si>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</si>
  <si>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</si>
  <si>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</si>
  <si>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</si>
  <si>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</si>
  <si>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</si>
  <si>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</si>
  <si>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</si>
  <si>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</si>
  <si>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</si>
  <si>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</si>
  <si>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</si>
  <si>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</si>
  <si>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</si>
  <si>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</si>
  <si>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</si>
  <si>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</si>
  <si>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</si>
  <si>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</si>
  <si>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</si>
  <si>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</si>
  <si>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</si>
  <si>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</si>
  <si>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</si>
  <si>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</si>
  <si>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</si>
  <si>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</si>
  <si>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</si>
  <si>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</si>
  <si>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</si>
  <si>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</si>
  <si>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</si>
  <si>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</si>
  <si>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</si>
  <si>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</si>
  <si>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</si>
  <si>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</si>
  <si>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</si>
  <si>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</si>
  <si>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</si>
  <si>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</si>
  <si>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</si>
  <si>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</si>
  <si>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</si>
  <si>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</si>
  <si>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</si>
  <si>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</si>
  <si>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</si>
  <si>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</si>
  <si>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</si>
  <si>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</si>
  <si>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</si>
  <si>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</si>
  <si>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</si>
  <si>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</si>
  <si>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</si>
  <si>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</si>
  <si>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</si>
  <si>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</si>
  <si>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</si>
  <si>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</si>
  <si>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</si>
  <si>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</si>
  <si>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</si>
  <si>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</si>
  <si>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</si>
  <si>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</si>
  <si>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</si>
  <si>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</si>
  <si>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</si>
  <si>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</si>
  <si>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</si>
  <si>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</si>
  <si>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</si>
  <si>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</si>
  <si>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</si>
  <si>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</si>
  <si>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</si>
  <si>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</si>
  <si>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</si>
  <si>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</si>
  <si>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</si>
  <si>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</si>
  <si>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</si>
  <si>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</si>
  <si>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</si>
  <si>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</si>
  <si>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</si>
  <si>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</si>
  <si>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</si>
  <si>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</si>
  <si>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</si>
  <si>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</si>
  <si>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</si>
  <si>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</si>
  <si>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</si>
  <si>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</si>
  <si>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</si>
  <si>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</si>
  <si>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</si>
  <si>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</si>
  <si>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</si>
  <si>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</si>
  <si>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</si>
  <si>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</si>
  <si>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</si>
  <si>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</si>
  <si>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</si>
  <si>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</si>
  <si>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</si>
  <si>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</si>
  <si>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</si>
  <si>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</si>
  <si>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</si>
  <si>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</si>
  <si>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</si>
  <si>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</si>
  <si>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</si>
  <si>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</si>
  <si>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</si>
  <si>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</si>
  <si>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</si>
  <si>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</si>
  <si>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</si>
  <si>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</si>
  <si>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</si>
  <si>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</si>
  <si>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</si>
  <si>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</si>
  <si>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</si>
  <si>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</si>
  <si>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</si>
  <si>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</si>
  <si>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</si>
  <si>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</si>
  <si>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</si>
  <si>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</si>
  <si>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</si>
  <si>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</si>
  <si>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</si>
  <si>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</si>
  <si>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</si>
  <si>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</si>
  <si>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</si>
  <si>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</si>
  <si>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</si>
  <si>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</si>
  <si>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</si>
  <si>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</si>
  <si>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</si>
  <si>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</si>
  <si>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</si>
  <si>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</si>
  <si>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</si>
  <si>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</si>
  <si>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</si>
  <si>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</si>
  <si>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</si>
  <si>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</si>
  <si>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</si>
  <si>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</si>
  <si>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</si>
  <si>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</si>
  <si>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</si>
  <si>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</si>
  <si>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</si>
  <si>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</si>
  <si>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</si>
  <si>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</si>
  <si>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</si>
  <si>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</si>
  <si>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</si>
  <si>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</si>
  <si>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</si>
  <si>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</si>
  <si>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</si>
  <si>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</si>
  <si>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</si>
  <si>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</si>
  <si>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</si>
  <si>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</si>
  <si>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</si>
  <si>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</si>
  <si>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</si>
  <si>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</si>
  <si>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</si>
  <si>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</si>
  <si>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</si>
  <si>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</si>
  <si>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</si>
  <si>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</si>
  <si>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</si>
  <si>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</si>
  <si>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</si>
  <si>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</si>
  <si>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</si>
  <si>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</si>
  <si>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</si>
  <si>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</si>
  <si>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</si>
  <si>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</si>
  <si>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</si>
  <si>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</si>
  <si>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</si>
  <si>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</si>
  <si>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</si>
  <si>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</si>
  <si>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</si>
  <si>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</si>
  <si>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</si>
  <si>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</si>
  <si>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</si>
  <si>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</si>
  <si>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</si>
  <si>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</si>
  <si>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</si>
  <si>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</si>
  <si>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</si>
  <si>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</si>
  <si>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</si>
  <si>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</si>
  <si>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</si>
  <si>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</si>
  <si>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</si>
  <si>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</si>
  <si>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</si>
  <si>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</si>
  <si>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</si>
  <si>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</si>
  <si>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</si>
  <si>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</si>
  <si>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</si>
  <si>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</si>
  <si>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</si>
  <si>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</si>
  <si>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</si>
  <si>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</si>
  <si>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</si>
  <si>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</si>
  <si>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</si>
  <si>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</si>
  <si>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</si>
  <si>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</si>
  <si>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</si>
  <si>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</si>
  <si>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</si>
  <si>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</si>
  <si>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</si>
  <si>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</si>
  <si>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</si>
  <si>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</si>
  <si>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</si>
  <si>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</si>
  <si>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</si>
  <si>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</si>
  <si>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</si>
  <si>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</si>
  <si>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</si>
  <si>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</si>
  <si>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</si>
  <si>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</si>
  <si>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</si>
  <si>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</si>
  <si>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</si>
  <si>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</si>
  <si>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</si>
  <si>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</si>
  <si>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</si>
  <si>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</si>
  <si>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</si>
  <si>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</si>
  <si>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</si>
  <si>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</si>
  <si>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</si>
  <si>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</si>
  <si>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</si>
  <si>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</si>
  <si>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</si>
  <si>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</si>
  <si>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</si>
  <si>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</si>
  <si>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</si>
  <si>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</si>
  <si>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</si>
  <si>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</si>
  <si>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</si>
  <si>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</si>
  <si>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</si>
  <si>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</si>
  <si>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</si>
  <si>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</si>
  <si>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</si>
  <si>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</si>
  <si>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</si>
  <si>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</si>
  <si>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</si>
  <si>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</si>
  <si>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</si>
  <si>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</si>
  <si>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</si>
  <si>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</si>
  <si>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</si>
  <si>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</si>
  <si>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</si>
  <si>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</si>
  <si>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</si>
  <si>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</si>
  <si>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</si>
  <si>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</si>
  <si>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</si>
  <si>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</si>
  <si>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</si>
  <si>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</si>
  <si>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</si>
  <si>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</si>
  <si>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</si>
  <si>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</si>
  <si>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</si>
  <si>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</si>
  <si>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</si>
  <si>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</si>
  <si>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</si>
  <si>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</si>
  <si>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</si>
  <si>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</si>
  <si>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</si>
  <si>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</si>
  <si>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</si>
  <si>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</si>
  <si>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</si>
  <si>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</si>
  <si>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</si>
  <si>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</si>
  <si>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</si>
  <si>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</si>
  <si>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</si>
  <si>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</si>
  <si>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</si>
  <si>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</si>
  <si>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</si>
  <si>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</si>
  <si>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</si>
  <si>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</si>
  <si>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</si>
  <si>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</si>
  <si>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</si>
  <si>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</si>
  <si>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</si>
  <si>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</si>
  <si>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</si>
  <si>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</si>
  <si>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</si>
  <si>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</si>
  <si>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</si>
  <si>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</si>
  <si>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</si>
  <si>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</si>
  <si>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</si>
  <si>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</si>
  <si>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</si>
  <si>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</si>
  <si>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</si>
  <si>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</si>
  <si>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</si>
  <si>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</si>
  <si>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</si>
  <si>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</si>
  <si>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</si>
  <si>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</si>
  <si>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</si>
  <si>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</si>
  <si>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</si>
  <si>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</si>
  <si>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</si>
  <si>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</si>
  <si>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</si>
  <si>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</si>
  <si>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</si>
  <si>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</si>
  <si>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</si>
  <si>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</si>
  <si>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</si>
  <si>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</si>
  <si>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</si>
  <si>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</si>
  <si>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</si>
  <si>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</si>
  <si>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</si>
  <si>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</si>
  <si>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</si>
  <si>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</si>
  <si>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</si>
  <si>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</si>
  <si>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</si>
  <si>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</si>
  <si>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</si>
  <si>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</si>
  <si>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</si>
  <si>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</si>
  <si>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</si>
  <si>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</si>
  <si>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</si>
  <si>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</si>
  <si>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</si>
  <si>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</si>
  <si>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</si>
  <si>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</si>
  <si>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</si>
  <si>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</si>
  <si>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</si>
  <si>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</si>
  <si>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</si>
  <si>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</si>
  <si>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</si>
  <si>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</si>
  <si>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</si>
  <si>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</si>
  <si>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</si>
  <si>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</si>
  <si>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</si>
  <si>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</si>
  <si>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</si>
  <si>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</si>
  <si>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</si>
  <si>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</si>
  <si>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</si>
  <si>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</si>
  <si>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</si>
  <si>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</si>
  <si>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</si>
  <si>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</si>
  <si>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</si>
  <si>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</si>
  <si>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</si>
  <si>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</si>
  <si>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</si>
  <si>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</si>
  <si>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</si>
  <si>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</si>
  <si>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</si>
  <si>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</si>
  <si>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</si>
  <si>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</si>
  <si>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</si>
  <si>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</si>
  <si>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</si>
  <si>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</si>
  <si>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</si>
  <si>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</si>
  <si>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</si>
  <si>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</si>
  <si>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</si>
  <si>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</si>
  <si>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</si>
  <si>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</si>
  <si>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</si>
  <si>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</si>
  <si>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</si>
  <si>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</si>
  <si>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</si>
  <si>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</si>
  <si>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</si>
  <si>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</si>
  <si>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</si>
  <si>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</si>
  <si>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</si>
  <si>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</si>
  <si>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</si>
  <si>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</si>
  <si>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</si>
  <si>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</si>
  <si>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</si>
  <si>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</si>
  <si>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</si>
  <si>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</si>
  <si>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</si>
  <si>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</si>
  <si>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</si>
  <si>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</si>
  <si>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</si>
  <si>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</si>
  <si>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</si>
  <si>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</si>
  <si>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</si>
  <si>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</si>
  <si>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</si>
  <si>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</si>
  <si>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</si>
  <si>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</si>
  <si>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</si>
  <si>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</si>
  <si>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</si>
  <si>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</si>
  <si>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</si>
  <si>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</si>
  <si>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</si>
  <si>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</si>
  <si>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</si>
  <si>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</si>
  <si>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</si>
  <si>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</si>
  <si>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</si>
  <si>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</si>
  <si>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</si>
  <si>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</si>
  <si>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</si>
  <si>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</si>
  <si>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</si>
  <si>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</si>
  <si>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</si>
  <si>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</si>
  <si>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</si>
  <si>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</si>
  <si>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</si>
  <si>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</si>
  <si>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</si>
  <si>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</si>
  <si>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</si>
  <si>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</si>
  <si>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</si>
  <si>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</si>
  <si>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</si>
  <si>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</si>
  <si>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</si>
  <si>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</si>
  <si>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</si>
  <si>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</si>
  <si>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</si>
  <si>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</si>
  <si>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</si>
  <si>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</si>
  <si>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</si>
  <si>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</si>
  <si>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</si>
  <si>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</si>
  <si>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</si>
  <si>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</si>
  <si>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</si>
  <si>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</si>
  <si>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</si>
  <si>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</si>
  <si>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</si>
  <si>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</si>
  <si>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</si>
  <si>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</si>
  <si>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</si>
  <si>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</si>
  <si>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</si>
  <si>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</si>
  <si>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</si>
  <si>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</si>
  <si>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</si>
  <si>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</si>
  <si>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</si>
  <si>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</si>
  <si>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</si>
  <si>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</si>
  <si>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</si>
  <si>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</si>
  <si>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</si>
  <si>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</si>
  <si>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</si>
  <si>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</si>
  <si>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</si>
  <si>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</si>
  <si>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</si>
  <si>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</si>
  <si>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</si>
  <si>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</si>
  <si>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</si>
  <si>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</si>
  <si>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</si>
  <si>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</si>
  <si>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</si>
  <si>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</si>
  <si>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</si>
  <si>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</si>
  <si>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</si>
  <si>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</si>
  <si>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</si>
  <si>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</si>
  <si>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</si>
  <si>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</si>
  <si>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</si>
  <si>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</si>
  <si>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</si>
  <si>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</si>
  <si>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</si>
  <si>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</si>
  <si>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</si>
  <si>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</si>
  <si>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</si>
  <si>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</si>
  <si>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</si>
  <si>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</si>
  <si>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</si>
  <si>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</si>
  <si>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</si>
  <si>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</si>
  <si>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</si>
  <si>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</si>
  <si>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</si>
  <si>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</si>
  <si>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</si>
  <si>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</si>
  <si>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</si>
  <si>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</si>
  <si>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</si>
  <si>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</si>
  <si>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</si>
  <si>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</si>
  <si>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</si>
  <si>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</si>
  <si>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</si>
  <si>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</si>
  <si>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</si>
  <si>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</si>
  <si>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</si>
  <si>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</si>
  <si>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</si>
  <si>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</si>
  <si>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</si>
  <si>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</si>
  <si>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</si>
  <si>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</si>
  <si>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</si>
  <si>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</si>
  <si>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</si>
  <si>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</si>
  <si>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</si>
  <si>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</si>
  <si>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</si>
  <si>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</si>
  <si>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</si>
  <si>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</si>
  <si>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</si>
  <si>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</si>
  <si>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</si>
  <si>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</si>
  <si>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</si>
  <si>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</si>
  <si>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</si>
  <si>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</si>
  <si>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</si>
  <si>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</si>
  <si>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</si>
  <si>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</si>
  <si>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</si>
  <si>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</si>
  <si>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</si>
  <si>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</si>
  <si>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</si>
  <si>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</si>
  <si>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</si>
  <si>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</si>
  <si>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</si>
  <si>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</si>
  <si>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</si>
  <si>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</si>
  <si>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</si>
  <si>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</si>
  <si>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</si>
  <si>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</si>
  <si>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</si>
  <si>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</si>
  <si>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</si>
  <si>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</si>
  <si>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</si>
  <si>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</si>
  <si>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</si>
  <si>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</si>
  <si>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</si>
  <si>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</si>
  <si>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</si>
  <si>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</si>
  <si>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</si>
  <si>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</si>
  <si>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</si>
  <si>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</si>
  <si>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</si>
  <si>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</si>
  <si>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</si>
  <si>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</si>
  <si>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</si>
  <si>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</si>
  <si>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</si>
  <si>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</si>
  <si>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</si>
  <si>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</si>
  <si>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</si>
  <si>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</si>
  <si>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</si>
  <si>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</si>
  <si>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</si>
  <si>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</si>
  <si>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</si>
  <si>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</si>
  <si>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</si>
  <si>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</si>
  <si>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</si>
  <si>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</si>
  <si>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</si>
  <si>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</si>
  <si>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</si>
  <si>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</si>
  <si>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</si>
  <si>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</si>
  <si>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</si>
  <si>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</si>
  <si>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</si>
  <si>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</si>
  <si>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</si>
  <si>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</si>
  <si>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</si>
  <si>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</si>
  <si>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</si>
  <si>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</si>
  <si>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</si>
  <si>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</si>
  <si>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</si>
  <si>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</si>
  <si>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</si>
  <si>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</si>
  <si>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</si>
  <si>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</si>
  <si>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</si>
  <si>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</si>
  <si>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</si>
  <si>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</si>
  <si>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</si>
  <si>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</si>
  <si>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</si>
  <si>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</si>
  <si>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</si>
  <si>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</si>
  <si>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</si>
  <si>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</si>
  <si>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</si>
  <si>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</si>
  <si>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</si>
  <si>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</si>
  <si>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</si>
  <si>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</si>
  <si>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</si>
  <si>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</si>
  <si>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</si>
  <si>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</si>
  <si>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</si>
  <si>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</si>
  <si>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</si>
  <si>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</si>
  <si>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</si>
  <si>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</si>
  <si>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</si>
  <si>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</si>
  <si>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</si>
  <si>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</si>
  <si>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</si>
  <si>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</si>
  <si>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</si>
  <si>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</si>
  <si>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</si>
  <si>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</si>
  <si>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</si>
  <si>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</si>
  <si>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</si>
  <si>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</si>
  <si>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</si>
  <si>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</si>
  <si>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</si>
  <si>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</si>
  <si>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</si>
  <si>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</si>
  <si>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</si>
  <si>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</si>
  <si>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</si>
  <si>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</si>
  <si>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</si>
  <si>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</si>
  <si>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</si>
  <si>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</si>
  <si>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</si>
  <si>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</si>
  <si>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</si>
  <si>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</si>
  <si>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</si>
  <si>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</si>
  <si>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</si>
  <si>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</si>
  <si>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</si>
  <si>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</si>
  <si>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</si>
  <si>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</si>
  <si>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</si>
  <si>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</si>
  <si>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</si>
  <si>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</si>
  <si>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</si>
  <si>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</si>
  <si>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</si>
  <si>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</si>
  <si>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</si>
  <si>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</si>
  <si>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</si>
  <si>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</si>
  <si>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</si>
  <si>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</si>
  <si>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</si>
  <si>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</si>
  <si>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</si>
  <si>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</si>
  <si>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</si>
  <si>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</si>
  <si>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</si>
  <si>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</si>
  <si>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</si>
  <si>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</si>
  <si>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</si>
  <si>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</si>
  <si>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</si>
  <si>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</si>
  <si>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</si>
  <si>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</si>
  <si>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</si>
  <si>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</si>
  <si>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</si>
  <si>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</si>
  <si>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</si>
  <si>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</si>
  <si>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</si>
  <si>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</si>
  <si>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</si>
  <si>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</si>
  <si>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</si>
  <si>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</si>
  <si>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</si>
  <si>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</si>
  <si>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</si>
  <si>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</si>
  <si>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</si>
  <si>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</si>
  <si>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</si>
  <si>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</si>
  <si>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</si>
  <si>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</si>
  <si>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</si>
  <si>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</si>
  <si>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</si>
  <si>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</si>
  <si>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</si>
  <si>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</si>
  <si>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</si>
  <si>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</si>
  <si>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</si>
  <si>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</si>
  <si>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</si>
  <si>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</si>
  <si>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</si>
  <si>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</si>
  <si>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</si>
  <si>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</si>
  <si>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</si>
  <si>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</si>
  <si>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</si>
  <si>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</si>
  <si>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</si>
  <si>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</si>
  <si>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</si>
  <si>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</si>
  <si>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</si>
  <si>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</si>
  <si>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</si>
  <si>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</si>
  <si>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</si>
  <si>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</si>
  <si>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</si>
  <si>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</si>
  <si>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</si>
  <si>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</si>
  <si>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</si>
  <si>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</si>
  <si>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</si>
  <si>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</si>
  <si>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</si>
  <si>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</si>
  <si>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</si>
  <si>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</si>
  <si>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</si>
  <si>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</si>
  <si>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</si>
  <si>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</si>
  <si>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</si>
  <si>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</si>
  <si>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</si>
  <si>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</si>
  <si>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</si>
  <si>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</si>
  <si>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</si>
  <si>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</si>
  <si>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</si>
  <si>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</si>
  <si>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</si>
  <si>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</si>
  <si>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</si>
  <si>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</si>
  <si>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</si>
  <si>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</si>
  <si>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</si>
  <si>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</si>
  <si>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</si>
  <si>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</si>
  <si>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</si>
  <si>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</si>
  <si>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</si>
  <si>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</si>
  <si>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</si>
  <si>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</si>
  <si>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</si>
  <si>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</si>
  <si>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</si>
  <si>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</si>
  <si>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</si>
  <si>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</si>
  <si>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</si>
  <si>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</si>
  <si>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</si>
  <si>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</si>
  <si>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</si>
  <si>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</si>
  <si>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</si>
  <si>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</si>
  <si>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</si>
  <si>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</si>
  <si>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</si>
  <si>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</si>
  <si>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</si>
  <si>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</si>
  <si>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</si>
  <si>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</si>
  <si>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</si>
  <si>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</si>
  <si>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</si>
  <si>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</si>
  <si>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</si>
  <si>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</si>
  <si>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</si>
  <si>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</si>
  <si>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</si>
  <si>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</si>
  <si>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</si>
  <si>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</si>
  <si>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</si>
  <si>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</si>
  <si>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</si>
  <si>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</si>
  <si>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</si>
  <si>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</si>
  <si>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</si>
  <si>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</si>
  <si>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</si>
  <si>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</si>
  <si>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</si>
  <si>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</si>
  <si>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</si>
  <si>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</si>
  <si>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</si>
  <si>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</si>
  <si>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</si>
  <si>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</si>
  <si>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</si>
  <si>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</si>
  <si>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</si>
  <si>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</si>
  <si>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</si>
  <si>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</si>
  <si>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</si>
  <si>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</si>
  <si>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</si>
  <si>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</si>
  <si>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</si>
  <si>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</si>
  <si>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</si>
  <si>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</si>
  <si>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</si>
  <si>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</si>
  <si>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</si>
  <si>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</si>
  <si>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</si>
  <si>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</si>
  <si>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</si>
  <si>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</si>
  <si>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</si>
  <si>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</si>
  <si>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</si>
  <si>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</si>
  <si>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</si>
  <si>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</si>
  <si>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</si>
  <si>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</si>
  <si>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</si>
  <si>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</si>
  <si>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</si>
  <si>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</si>
  <si>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</si>
  <si>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</si>
  <si>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</si>
  <si>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</si>
  <si>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</si>
  <si>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</si>
  <si>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</si>
  <si>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</si>
  <si>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</si>
  <si>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</si>
  <si>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</si>
  <si>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</si>
  <si>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</si>
  <si>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</si>
  <si>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</si>
  <si>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</si>
  <si>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</si>
  <si>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</si>
  <si>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</si>
  <si>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</si>
  <si>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</si>
  <si>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</si>
  <si>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</si>
  <si>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</si>
  <si>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</si>
  <si>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</si>
  <si>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</si>
  <si>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</si>
  <si>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</si>
  <si>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</si>
  <si>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</si>
  <si>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</si>
  <si>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</si>
  <si>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</si>
  <si>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</si>
  <si>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</si>
  <si>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</si>
  <si>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</si>
  <si>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</si>
  <si>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</si>
  <si>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</si>
  <si>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</si>
  <si>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</si>
  <si>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</si>
  <si>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</si>
  <si>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</si>
  <si>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</si>
  <si>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</si>
  <si>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</si>
  <si>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</si>
  <si>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</si>
  <si>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</si>
  <si>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</si>
  <si>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</si>
  <si>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</si>
  <si>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</si>
  <si>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</si>
  <si>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</si>
  <si>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</si>
  <si>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</si>
  <si>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</si>
  <si>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</si>
  <si>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</si>
  <si>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</si>
  <si>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</si>
  <si>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</si>
  <si>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</si>
  <si>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</si>
  <si>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</si>
  <si>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</si>
  <si>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</si>
  <si>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</si>
  <si>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</si>
  <si>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</si>
  <si>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</si>
  <si>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</si>
  <si>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</si>
  <si>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</si>
  <si>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</si>
  <si>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</si>
  <si>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</si>
  <si>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</si>
  <si>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</si>
  <si>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</si>
  <si>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</si>
  <si>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</si>
  <si>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</si>
  <si>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</si>
  <si>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</si>
  <si>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</si>
  <si>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</si>
  <si>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</si>
  <si>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</si>
  <si>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</si>
  <si>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</si>
  <si>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</si>
  <si>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</si>
  <si>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</si>
  <si>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</si>
  <si>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</si>
  <si>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</si>
  <si>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</si>
  <si>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</si>
  <si>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</si>
  <si>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</si>
  <si>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</si>
  <si>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</si>
  <si>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</si>
  <si>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</si>
  <si>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</si>
  <si>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</si>
  <si>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</si>
  <si>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</si>
  <si>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</si>
  <si>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</si>
  <si>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</si>
  <si>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</si>
  <si>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</si>
  <si>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</si>
  <si>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</si>
  <si>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</si>
  <si>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</si>
  <si>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</si>
  <si>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</si>
  <si>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</si>
  <si>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</si>
  <si>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</si>
  <si>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</si>
  <si>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</si>
  <si>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</si>
  <si>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</si>
  <si>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</si>
  <si>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</si>
  <si>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</si>
  <si>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</si>
  <si>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</si>
  <si>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</si>
  <si>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</si>
  <si>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</si>
  <si>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</si>
  <si>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</si>
  <si>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</si>
  <si>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</si>
  <si>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</si>
  <si>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</si>
  <si>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</si>
  <si>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</si>
  <si>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</si>
  <si>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</si>
  <si>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</si>
  <si>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</si>
  <si>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</si>
  <si>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</si>
  <si>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</si>
  <si>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</si>
  <si>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</si>
  <si>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</si>
  <si>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</si>
  <si>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</si>
  <si>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</si>
  <si>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</si>
  <si>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</si>
  <si>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</si>
  <si>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</si>
  <si>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</si>
  <si>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</si>
  <si>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</si>
  <si>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</si>
  <si>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</si>
  <si>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</si>
  <si>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</si>
  <si>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</si>
  <si>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</si>
  <si>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</si>
  <si>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</si>
  <si>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</si>
  <si>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</si>
  <si>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</si>
  <si>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</si>
  <si>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</si>
  <si>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</si>
  <si>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</si>
  <si>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</si>
  <si>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</si>
  <si>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</si>
  <si>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</si>
  <si>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</si>
  <si>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</si>
  <si>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</si>
  <si>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</si>
  <si>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</si>
  <si>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</si>
  <si>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</si>
  <si>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</si>
  <si>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</si>
  <si>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</si>
  <si>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</si>
  <si>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</si>
  <si>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</si>
  <si>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</si>
  <si>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</si>
  <si>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</si>
  <si>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</si>
  <si>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</si>
  <si>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</si>
  <si>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</si>
  <si>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</si>
  <si>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</si>
  <si>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</si>
  <si>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</si>
  <si>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</si>
  <si>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</si>
  <si>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</si>
  <si>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</si>
  <si>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</si>
  <si>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</si>
  <si>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</si>
  <si>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</si>
  <si>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</si>
  <si>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</si>
  <si>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</si>
  <si>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</si>
  <si>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</si>
  <si>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</si>
  <si>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</si>
  <si>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</si>
  <si>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</si>
  <si>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</si>
  <si>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</si>
  <si>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</si>
  <si>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</si>
  <si>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</si>
  <si>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</si>
  <si>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</si>
  <si>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</si>
  <si>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</si>
  <si>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</si>
  <si>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</si>
  <si>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</si>
  <si>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</si>
  <si>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</si>
  <si>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</si>
  <si>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</si>
  <si>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</si>
  <si>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</si>
  <si>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</si>
  <si>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</si>
  <si>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</si>
  <si>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</si>
  <si>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</si>
  <si>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</si>
  <si>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</si>
  <si>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</si>
  <si>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</si>
  <si>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</si>
  <si>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</si>
  <si>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</si>
  <si>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</si>
  <si>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</si>
  <si>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</si>
  <si>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</si>
  <si>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</si>
  <si>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</si>
  <si>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</si>
  <si>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</si>
  <si>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</si>
  <si>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</si>
  <si>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</si>
  <si>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</si>
  <si>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</si>
  <si>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</si>
  <si>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</si>
  <si>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</si>
  <si>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</si>
  <si>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</si>
  <si>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</si>
  <si>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</si>
  <si>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</si>
  <si>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</si>
  <si>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</si>
  <si>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</si>
  <si>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</si>
  <si>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</si>
  <si>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</si>
  <si>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</si>
  <si>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</si>
  <si>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</si>
  <si>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</si>
  <si>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</si>
  <si>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</si>
  <si>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</si>
  <si>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</si>
  <si>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</si>
  <si>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</si>
  <si>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</si>
  <si>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</si>
  <si>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</si>
  <si>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</si>
  <si>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</si>
  <si>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</si>
  <si>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</si>
  <si>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</si>
  <si>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</si>
  <si>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</si>
  <si>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</si>
  <si>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</si>
  <si>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</si>
  <si>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</si>
  <si>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</si>
  <si>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</si>
  <si>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</si>
  <si>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</si>
  <si>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</si>
  <si>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</si>
  <si>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</si>
  <si>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</si>
  <si>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</si>
  <si>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</si>
  <si>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</si>
  <si>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</si>
  <si>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</si>
  <si>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</si>
  <si>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</si>
  <si>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</si>
  <si>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</si>
  <si>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</si>
  <si>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</si>
  <si>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</si>
  <si>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</si>
  <si>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</si>
  <si>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</si>
  <si>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</si>
  <si>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</si>
  <si>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</si>
  <si>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</si>
  <si>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</si>
  <si>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</si>
  <si>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</si>
  <si>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</si>
  <si>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</si>
  <si>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</si>
  <si>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</si>
  <si>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</si>
  <si>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</si>
  <si>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</si>
  <si>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</si>
  <si>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</si>
  <si>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</si>
  <si>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</si>
  <si>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</si>
  <si>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</si>
  <si>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</si>
  <si>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</si>
  <si>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</si>
  <si>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</si>
  <si>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</si>
  <si>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</si>
  <si>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</si>
  <si>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</si>
  <si>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</si>
  <si>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</si>
  <si>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</si>
  <si>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</si>
  <si>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</si>
  <si>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</si>
  <si>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</si>
  <si>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</si>
  <si>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</si>
  <si>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</si>
  <si>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</si>
  <si>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</si>
  <si>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</si>
  <si>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</si>
  <si>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</si>
  <si>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</si>
  <si>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</si>
  <si>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</si>
  <si>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</si>
  <si>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</si>
  <si>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</si>
  <si>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</si>
  <si>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</si>
  <si>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</si>
  <si>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</si>
  <si>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</si>
  <si>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</si>
  <si>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</si>
  <si>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</si>
  <si>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</si>
  <si>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</si>
  <si>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</si>
  <si>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</si>
  <si>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</si>
  <si>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</si>
  <si>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</si>
  <si>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</si>
  <si>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</si>
  <si>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</si>
  <si>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</si>
  <si>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</si>
  <si>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</si>
  <si>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</si>
  <si>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</si>
  <si>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</si>
  <si>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</si>
  <si>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</si>
  <si>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</si>
  <si>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</si>
  <si>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</si>
  <si>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</si>
  <si>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</si>
  <si>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</si>
  <si>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</si>
  <si>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</si>
  <si>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</si>
  <si>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</si>
  <si>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</si>
  <si>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</si>
  <si>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</si>
  <si>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</si>
  <si>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</si>
  <si>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</si>
  <si>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</si>
  <si>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</si>
  <si>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</si>
  <si>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</si>
  <si>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</si>
  <si>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</si>
  <si>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</si>
  <si>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</si>
  <si>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</si>
  <si>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</si>
  <si>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</si>
  <si>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</si>
  <si>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</si>
  <si>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</si>
  <si>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</si>
  <si>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</si>
  <si>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</si>
  <si>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</si>
  <si>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</si>
  <si>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</si>
  <si>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</si>
  <si>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</si>
  <si>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</si>
  <si>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</si>
  <si>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</si>
  <si>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</si>
  <si>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</si>
  <si>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</si>
  <si>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</si>
  <si>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</si>
  <si>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</si>
  <si>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</si>
  <si>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</si>
  <si>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</si>
  <si>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</si>
  <si>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</si>
  <si>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</si>
  <si>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</si>
  <si>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</si>
  <si>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</si>
  <si>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</si>
  <si>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</si>
  <si>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</si>
  <si>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</si>
  <si>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</si>
  <si>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</si>
  <si>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</si>
  <si>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</si>
  <si>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</si>
  <si>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</si>
  <si>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</si>
  <si>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</si>
  <si>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</si>
  <si>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</si>
  <si>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</si>
  <si>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</si>
  <si>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</si>
  <si>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</si>
  <si>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</si>
  <si>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</si>
  <si>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</si>
  <si>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</si>
  <si>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</si>
  <si>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</si>
  <si>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</si>
  <si>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</si>
  <si>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</si>
  <si>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</si>
  <si>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</si>
  <si>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</si>
  <si>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</si>
  <si>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</si>
  <si>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</si>
  <si>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</si>
  <si>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</si>
  <si>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</si>
  <si>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</si>
  <si>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</si>
  <si>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</si>
  <si>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</si>
  <si>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</si>
  <si>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</si>
  <si>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</si>
  <si>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</si>
  <si>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</si>
  <si>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</si>
  <si>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</si>
  <si>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</si>
  <si>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</si>
  <si>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</si>
  <si>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</si>
  <si>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</si>
  <si>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</si>
  <si>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</si>
  <si>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</si>
  <si>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</si>
  <si>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</si>
  <si>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</si>
  <si>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</si>
  <si>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</si>
  <si>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</si>
  <si>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</si>
  <si>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</si>
  <si>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</si>
  <si>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</si>
  <si>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</si>
  <si>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</si>
  <si>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</si>
  <si>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</si>
  <si>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</si>
  <si>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</si>
  <si>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</si>
  <si>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</si>
  <si>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</si>
  <si>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</si>
  <si>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</si>
  <si>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</si>
  <si>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</si>
  <si>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</si>
  <si>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</si>
  <si>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</si>
  <si>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</si>
  <si>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</si>
  <si>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</si>
  <si>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</si>
  <si>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</si>
  <si>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</si>
  <si>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</si>
  <si>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</si>
  <si>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</si>
  <si>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</si>
  <si>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</si>
  <si>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</si>
  <si>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</si>
  <si>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</si>
  <si>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</si>
  <si>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</si>
  <si>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</si>
  <si>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</si>
  <si>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</si>
  <si>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</si>
  <si>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</si>
  <si>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</si>
  <si>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</si>
  <si>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</si>
  <si>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</si>
  <si>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</si>
  <si>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</si>
  <si>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</si>
  <si>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</si>
  <si>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</si>
  <si>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</si>
  <si>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</si>
  <si>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</si>
  <si>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</si>
  <si>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</si>
  <si>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</si>
  <si>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</si>
  <si>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</si>
  <si>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</si>
  <si>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</si>
  <si>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</si>
  <si>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</si>
  <si>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</si>
  <si>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</si>
  <si>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</si>
  <si>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</si>
  <si>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</si>
  <si>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</si>
  <si>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</si>
  <si>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</si>
  <si>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</si>
  <si>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</si>
  <si>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</si>
  <si>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</si>
  <si>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</si>
  <si>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</si>
  <si>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</si>
  <si>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</si>
  <si>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</si>
  <si>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</si>
  <si>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</si>
  <si>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</si>
  <si>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</si>
  <si>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</si>
  <si>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</si>
  <si>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</si>
  <si>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</si>
  <si>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</si>
  <si>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</si>
  <si>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</si>
  <si>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</si>
  <si>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</si>
  <si>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</si>
  <si>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</si>
  <si>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</si>
  <si>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</si>
  <si>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</si>
  <si>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</si>
  <si>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</si>
  <si>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</si>
  <si>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</si>
  <si>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</si>
  <si>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</si>
  <si>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</si>
  <si>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</si>
  <si>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</si>
  <si>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</si>
  <si>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</si>
  <si>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</si>
  <si>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</si>
  <si>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</si>
  <si>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</si>
  <si>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</si>
  <si>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</si>
  <si>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</si>
  <si>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</si>
  <si>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</si>
  <si>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</si>
  <si>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</si>
  <si>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</si>
  <si>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</si>
  <si>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</si>
  <si>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</si>
  <si>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</si>
  <si>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</si>
  <si>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</si>
  <si>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</si>
  <si>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</si>
  <si>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</si>
  <si>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</si>
  <si>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</si>
  <si>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</si>
  <si>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</si>
  <si>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</si>
  <si>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</si>
  <si>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</si>
  <si>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</si>
  <si>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</si>
  <si>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</si>
  <si>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</si>
  <si>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</si>
  <si>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</si>
  <si>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</si>
  <si>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</si>
  <si>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</si>
  <si>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</si>
  <si>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</si>
  <si>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</si>
  <si>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</si>
  <si>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</si>
  <si>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</si>
  <si>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</si>
  <si>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</si>
  <si>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</si>
  <si>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</si>
  <si>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</si>
  <si>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</si>
  <si>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</si>
  <si>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</si>
  <si>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</si>
  <si>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</si>
  <si>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</si>
  <si>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</si>
  <si>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</si>
  <si>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</si>
  <si>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</si>
  <si>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</si>
  <si>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</si>
  <si>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</si>
  <si>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</si>
  <si>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</si>
  <si>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</si>
  <si>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</si>
  <si>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</si>
  <si>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</si>
  <si>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</si>
  <si>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</si>
  <si>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</si>
  <si>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</si>
  <si>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</si>
  <si>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</si>
  <si>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</si>
  <si>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</si>
  <si>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</si>
  <si>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</si>
  <si>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</si>
  <si>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</si>
  <si>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</si>
  <si>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</si>
  <si>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</si>
  <si>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</si>
  <si>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</si>
  <si>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</si>
  <si>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</si>
  <si>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</si>
  <si>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</si>
  <si>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</si>
  <si>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</si>
  <si>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</si>
  <si>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</si>
  <si>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</si>
  <si>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</si>
  <si>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</si>
  <si>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</si>
  <si>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</si>
  <si>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</si>
  <si>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</si>
  <si>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</si>
  <si>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</si>
  <si>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</si>
  <si>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</si>
  <si>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</si>
  <si>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</si>
  <si>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</si>
  <si>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</si>
  <si>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</si>
  <si>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</si>
  <si>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</si>
  <si>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</si>
  <si>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</si>
  <si>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</si>
  <si>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</si>
  <si>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</si>
  <si>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</si>
  <si>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</si>
  <si>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</si>
  <si>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</si>
  <si>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</si>
  <si>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</si>
  <si>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</si>
  <si>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</si>
  <si>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</si>
  <si>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</si>
  <si>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</si>
  <si>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</si>
  <si>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</si>
  <si>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</si>
  <si>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</si>
  <si>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</si>
  <si>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</si>
  <si>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</si>
  <si>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</si>
  <si>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</si>
  <si>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</si>
  <si>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</si>
  <si>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</si>
  <si>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</si>
  <si>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</si>
  <si>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</si>
  <si>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</si>
  <si>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</si>
  <si>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</si>
  <si>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</si>
  <si>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</si>
  <si>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</si>
  <si>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</si>
  <si>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</si>
  <si>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</si>
  <si>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</si>
  <si>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</si>
  <si>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</si>
  <si>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</si>
  <si>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</si>
  <si>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</si>
  <si>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</si>
  <si>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</si>
  <si>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</si>
  <si>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</si>
  <si>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</si>
  <si>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</si>
  <si>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</si>
  <si>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</si>
  <si>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</si>
  <si>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</si>
  <si>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</si>
  <si>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</si>
  <si>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</si>
  <si>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</si>
  <si>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</si>
  <si>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</si>
  <si>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</si>
  <si>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</si>
  <si>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</si>
  <si>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</si>
  <si>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</si>
  <si>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</si>
  <si>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</si>
  <si>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</si>
  <si>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</si>
  <si>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</si>
  <si>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</si>
  <si>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</si>
  <si>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</si>
  <si>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</si>
  <si>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</si>
  <si>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</si>
  <si>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</si>
  <si>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</si>
  <si>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</si>
  <si>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</si>
  <si>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</si>
  <si>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</si>
  <si>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</si>
  <si>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</si>
  <si>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</si>
  <si>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</si>
  <si>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</si>
  <si>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</si>
  <si>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</si>
  <si>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</si>
  <si>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</si>
  <si>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</si>
  <si>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</si>
  <si>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</si>
  <si>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</si>
  <si>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</si>
  <si>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</si>
  <si>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</si>
  <si>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</si>
  <si>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</si>
  <si>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</si>
  <si>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</si>
  <si>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</si>
  <si>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</si>
  <si>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</si>
  <si>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</si>
  <si>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</si>
  <si>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</si>
  <si>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</si>
  <si>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</si>
  <si>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</si>
  <si>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</si>
  <si>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</si>
  <si>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</si>
  <si>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</si>
  <si>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</si>
  <si>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</si>
  <si>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</si>
  <si>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</si>
  <si>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</si>
  <si>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</si>
  <si>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</si>
  <si>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</si>
  <si>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</si>
  <si>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</si>
  <si>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</si>
  <si>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</si>
  <si>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</si>
  <si>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</si>
  <si>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</si>
  <si>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</si>
  <si>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</si>
  <si>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</si>
  <si>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</si>
  <si>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</si>
  <si>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</si>
  <si>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</si>
  <si>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</si>
  <si>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</si>
  <si>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</si>
  <si>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</si>
  <si>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</si>
  <si>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</si>
  <si>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</si>
  <si>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</si>
  <si>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</si>
  <si>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</si>
  <si>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</si>
  <si>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</si>
  <si>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</si>
  <si>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</si>
  <si>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</si>
  <si>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</si>
  <si>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</si>
  <si>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</si>
  <si>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</si>
  <si>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</si>
  <si>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</si>
  <si>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</si>
  <si>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</si>
  <si>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</si>
  <si>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</si>
  <si>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</si>
  <si>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</si>
  <si>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</si>
  <si>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</si>
  <si>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</si>
  <si>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</si>
  <si>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</si>
  <si>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</si>
  <si>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</si>
  <si>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</si>
  <si>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</si>
  <si>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</si>
  <si>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</si>
  <si>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</si>
  <si>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</si>
  <si>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</si>
  <si>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</si>
  <si>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</si>
  <si>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</si>
  <si>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</si>
  <si>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</si>
  <si>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</si>
  <si>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</si>
  <si>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</si>
  <si>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</si>
  <si>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</si>
  <si>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</si>
  <si>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</si>
  <si>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</si>
  <si>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</si>
  <si>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</si>
  <si>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</si>
  <si>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</si>
  <si>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</si>
  <si>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</si>
  <si>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</si>
  <si>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</si>
  <si>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</si>
  <si>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</si>
  <si>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</si>
  <si>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</si>
  <si>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</si>
  <si>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</si>
  <si>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</si>
  <si>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</si>
  <si>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</si>
  <si>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</si>
  <si>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</si>
  <si>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</si>
  <si>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</si>
  <si>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</si>
  <si>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</si>
  <si>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</si>
  <si>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</si>
  <si>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</si>
  <si>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</si>
  <si>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</si>
  <si>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</si>
  <si>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</si>
  <si>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</si>
  <si>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</si>
  <si>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</si>
  <si>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</si>
  <si>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</si>
  <si>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</si>
  <si>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</si>
  <si>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</si>
  <si>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</si>
  <si>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</si>
  <si>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</si>
  <si>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</si>
  <si>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</si>
  <si>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</si>
  <si>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</si>
  <si>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</si>
  <si>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</si>
  <si>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</si>
  <si>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</si>
  <si>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</si>
  <si>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</si>
  <si>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</si>
  <si>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</si>
  <si>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</si>
  <si>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</si>
  <si>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</si>
  <si>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</si>
  <si>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</si>
  <si>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</si>
  <si>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</si>
  <si>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</si>
  <si>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</si>
  <si>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</si>
  <si>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</si>
  <si>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</si>
  <si>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</si>
  <si>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</si>
  <si>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</si>
  <si>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</si>
  <si>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</si>
  <si>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</si>
  <si>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</si>
  <si>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</si>
  <si>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</si>
  <si>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</si>
  <si>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</si>
  <si>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</si>
  <si>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</si>
  <si>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</si>
  <si>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</si>
  <si>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</si>
  <si>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</si>
  <si>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</si>
  <si>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</si>
  <si>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</si>
  <si>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</si>
  <si>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</si>
  <si>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</si>
  <si>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</si>
  <si>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</si>
  <si>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</si>
  <si>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</si>
  <si>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</si>
  <si>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</si>
  <si>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</si>
  <si>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</si>
  <si>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</si>
  <si>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</si>
  <si>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</si>
  <si>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</si>
  <si>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</si>
  <si>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</si>
  <si>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</si>
  <si>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</si>
  <si>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</si>
  <si>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</si>
  <si>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</si>
  <si>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</si>
  <si>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</si>
  <si>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</si>
  <si>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</si>
  <si>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</si>
  <si>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</si>
  <si>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</si>
  <si>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</si>
  <si>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</si>
  <si>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</si>
  <si>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</si>
  <si>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</si>
  <si>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</si>
  <si>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</si>
  <si>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</si>
  <si>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</si>
  <si>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</si>
  <si>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</si>
  <si>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</si>
  <si>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</si>
  <si>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</si>
  <si>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</si>
  <si>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</si>
  <si>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</si>
  <si>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</si>
  <si>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</si>
  <si>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</si>
  <si>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</si>
  <si>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</si>
  <si>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</si>
  <si>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</si>
  <si>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</si>
  <si>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</si>
  <si>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</si>
  <si>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</si>
  <si>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</si>
  <si>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</si>
  <si>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</si>
  <si>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</si>
  <si>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</si>
  <si>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</si>
  <si>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</si>
  <si>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</si>
  <si>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</si>
  <si>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</si>
  <si>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</si>
  <si>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</si>
  <si>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</si>
  <si>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</si>
  <si>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</si>
  <si>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</si>
  <si>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</si>
  <si>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</si>
  <si>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</si>
  <si>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</si>
  <si>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</si>
  <si>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</si>
  <si>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</si>
  <si>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</si>
  <si>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</si>
  <si>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</si>
  <si>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</si>
  <si>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</si>
  <si>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</si>
  <si>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</si>
  <si>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</si>
  <si>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</si>
  <si>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</si>
  <si>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</si>
  <si>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</si>
  <si>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</si>
  <si>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</si>
  <si>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</si>
  <si>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</si>
  <si>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</si>
  <si>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</si>
  <si>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</si>
  <si>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</si>
  <si>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</si>
  <si>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</si>
  <si>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</si>
  <si>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</si>
  <si>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</si>
  <si>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</si>
  <si>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</si>
  <si>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</si>
  <si>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</si>
  <si>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</si>
  <si>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</si>
  <si>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</si>
  <si>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</si>
  <si>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</si>
  <si>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</si>
  <si>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</si>
  <si>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</si>
  <si>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</si>
  <si>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</si>
  <si>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</si>
  <si>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</si>
  <si>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</si>
  <si>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</si>
  <si>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</si>
  <si>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</si>
  <si>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</si>
  <si>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</si>
  <si>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</si>
  <si>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</si>
  <si>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</si>
  <si>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</si>
  <si>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</si>
  <si>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</si>
  <si>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</si>
  <si>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</si>
  <si>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</si>
  <si>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</si>
  <si>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</si>
  <si>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</si>
  <si>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</si>
  <si>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</si>
  <si>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</si>
  <si>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</si>
  <si>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</si>
  <si>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</si>
  <si>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</si>
  <si>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</si>
  <si>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</si>
  <si>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</si>
  <si>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</si>
  <si>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</si>
  <si>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</si>
  <si>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</si>
  <si>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</si>
  <si>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</si>
  <si>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</si>
  <si>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</si>
  <si>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</si>
  <si>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</si>
  <si>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</si>
  <si>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</si>
  <si>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</si>
  <si>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</si>
  <si>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</si>
  <si>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</si>
  <si>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</si>
  <si>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</si>
  <si>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</si>
  <si>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</si>
  <si>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</si>
  <si>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</si>
  <si>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</si>
  <si>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</si>
  <si>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</si>
  <si>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</si>
  <si>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</si>
  <si>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</si>
  <si>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</si>
  <si>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</si>
  <si>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</si>
  <si>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</si>
  <si>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</si>
  <si>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</si>
  <si>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</si>
  <si>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</si>
  <si>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</si>
  <si>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</si>
  <si>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</si>
  <si>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</si>
  <si>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</si>
  <si>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</si>
  <si>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</si>
  <si>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</si>
  <si>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</si>
  <si>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</si>
  <si>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</si>
  <si>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</si>
  <si>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</si>
  <si>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</si>
  <si>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</si>
  <si>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</si>
  <si>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</si>
  <si>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</si>
  <si>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</si>
  <si>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</si>
  <si>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</si>
  <si>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</si>
  <si>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</si>
  <si>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</si>
  <si>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</si>
  <si>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</si>
  <si>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</si>
  <si>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</si>
  <si>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</si>
  <si>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</si>
  <si>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</si>
  <si>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</si>
  <si>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</si>
  <si>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</si>
  <si>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</si>
  <si>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</si>
  <si>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</si>
  <si>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</si>
  <si>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</si>
  <si>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</si>
  <si>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</si>
  <si>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</si>
  <si>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</si>
  <si>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</si>
  <si>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</si>
  <si>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</si>
  <si>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</si>
  <si>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</si>
  <si>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</si>
  <si>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</si>
  <si>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</si>
  <si>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</si>
  <si>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</si>
  <si>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</si>
  <si>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</si>
  <si>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</si>
  <si>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</si>
  <si>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</si>
  <si>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</si>
  <si>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</si>
  <si>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</si>
  <si>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</si>
  <si>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</si>
  <si>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</si>
  <si>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</si>
  <si>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</si>
  <si>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</si>
  <si>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</si>
  <si>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</si>
  <si>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</si>
  <si>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</si>
  <si>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</si>
  <si>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</si>
  <si>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</si>
  <si>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</si>
  <si>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</si>
  <si>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</si>
  <si>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</si>
  <si>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</si>
  <si>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</si>
  <si>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</si>
  <si>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</si>
  <si>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</si>
  <si>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</si>
  <si>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</si>
  <si>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</si>
  <si>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</si>
  <si>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</si>
  <si>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</si>
  <si>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</si>
  <si>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</si>
  <si>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</si>
  <si>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</si>
  <si>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</si>
  <si>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</si>
  <si>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</si>
  <si>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</si>
  <si>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</si>
  <si>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</si>
  <si>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</si>
  <si>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</si>
  <si>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</si>
  <si>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</si>
  <si>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</si>
  <si>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</si>
  <si>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</si>
  <si>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</si>
  <si>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</si>
  <si>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</si>
  <si>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</si>
  <si>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</si>
  <si>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</si>
  <si>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</si>
  <si>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</si>
  <si>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</si>
  <si>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</si>
  <si>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</si>
  <si>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</si>
  <si>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</si>
  <si>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</si>
  <si>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</si>
  <si>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</si>
  <si>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</si>
  <si>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</si>
  <si>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</si>
  <si>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</si>
  <si>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</si>
  <si>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</si>
  <si>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</si>
  <si>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</si>
  <si>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</si>
  <si>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</si>
  <si>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</si>
  <si>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</si>
  <si>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</si>
  <si>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</si>
  <si>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</si>
  <si>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</si>
  <si>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</si>
  <si>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</si>
  <si>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</si>
  <si>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</si>
  <si>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</si>
  <si>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</si>
  <si>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</si>
  <si>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</si>
  <si>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</si>
  <si>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</si>
  <si>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</si>
  <si>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</si>
  <si>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</si>
  <si>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</si>
  <si>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</si>
  <si>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</si>
  <si>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</si>
  <si>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</si>
  <si>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</si>
  <si>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</si>
  <si>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</si>
  <si>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</si>
  <si>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</si>
  <si>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</si>
  <si>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</si>
  <si>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</si>
  <si>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</si>
  <si>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</si>
  <si>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</si>
  <si>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</si>
  <si>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</si>
  <si>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</si>
  <si>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</si>
  <si>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</si>
  <si>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</si>
  <si>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</si>
  <si>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</si>
  <si>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</si>
  <si>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</si>
  <si>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</si>
  <si>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</si>
  <si>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</si>
  <si>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</si>
  <si>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</si>
  <si>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</si>
  <si>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</si>
  <si>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</si>
  <si>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</si>
  <si>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</si>
  <si>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</si>
  <si>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</si>
  <si>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</si>
  <si>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</si>
  <si>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</si>
  <si>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</si>
  <si>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</si>
  <si>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</si>
  <si>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</si>
  <si>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</si>
  <si>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</si>
  <si>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</si>
  <si>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</si>
  <si>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</si>
  <si>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</si>
  <si>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</si>
  <si>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</si>
  <si>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</si>
  <si>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</si>
  <si>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</si>
  <si>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</si>
  <si>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</si>
  <si>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</si>
  <si>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</si>
  <si>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</si>
  <si>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</si>
  <si>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</si>
  <si>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</si>
  <si>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</si>
  <si>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</si>
  <si>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</si>
  <si>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</si>
  <si>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</si>
  <si>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</si>
  <si>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</si>
  <si>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</si>
  <si>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</si>
  <si>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</si>
  <si>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</si>
  <si>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</si>
  <si>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</si>
  <si>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</si>
  <si>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</si>
  <si>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</si>
  <si>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</si>
  <si>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</si>
  <si>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</si>
  <si>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</si>
  <si>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</si>
  <si>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</si>
  <si>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</si>
  <si>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</si>
  <si>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</si>
  <si>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</si>
  <si>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</si>
  <si>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</si>
  <si>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</si>
  <si>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</si>
  <si>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</si>
  <si>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</si>
  <si>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</si>
  <si>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</si>
  <si>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</si>
  <si>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</si>
  <si>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</si>
  <si>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</si>
  <si>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</si>
  <si>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</si>
  <si>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</si>
  <si>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</si>
  <si>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</si>
  <si>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</si>
  <si>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</si>
  <si>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</si>
  <si>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</si>
  <si>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</si>
  <si>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</si>
  <si>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</si>
  <si>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</si>
  <si>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</si>
  <si>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</si>
  <si>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</si>
  <si>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</si>
  <si>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</si>
  <si>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</si>
  <si>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</si>
  <si>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</si>
  <si>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</si>
  <si>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</si>
  <si>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</si>
  <si>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</si>
  <si>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</si>
  <si>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</si>
  <si>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</si>
  <si>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</si>
  <si>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</si>
  <si>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</si>
  <si>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</si>
  <si>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</si>
  <si>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</si>
  <si>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</si>
  <si>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</si>
  <si>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</si>
  <si>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</si>
  <si>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</si>
  <si>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</si>
  <si>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</si>
  <si>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</si>
  <si>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</si>
  <si>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</si>
  <si>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</si>
  <si>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</si>
  <si>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</si>
  <si>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</si>
  <si>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</si>
  <si>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</si>
  <si>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</si>
  <si>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</si>
  <si>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</si>
  <si>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</si>
  <si>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</si>
  <si>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</si>
  <si>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</si>
  <si>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</si>
  <si>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</si>
  <si>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</si>
  <si>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</si>
  <si>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</si>
  <si>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</si>
  <si>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</si>
  <si>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</si>
  <si>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</si>
  <si>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</si>
  <si>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</si>
  <si>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</si>
  <si>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</si>
  <si>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</si>
  <si>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</si>
  <si>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</si>
  <si>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</si>
  <si>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</si>
  <si>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</si>
  <si>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</si>
  <si>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</si>
  <si>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</si>
  <si>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</si>
  <si>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</si>
  <si>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</si>
  <si>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</si>
  <si>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</si>
  <si>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</si>
  <si>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</si>
  <si>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</si>
  <si>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</si>
  <si>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</si>
  <si>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</si>
  <si>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</si>
  <si>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</si>
  <si>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</si>
  <si>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</si>
  <si>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</si>
  <si>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</si>
  <si>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</si>
  <si>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</si>
  <si>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</si>
  <si>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</si>
  <si>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</si>
  <si>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</si>
  <si>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</si>
  <si>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</si>
  <si>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</si>
  <si>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</si>
  <si>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</si>
  <si>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</si>
  <si>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</si>
  <si>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</si>
  <si>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</si>
  <si>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</si>
  <si>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</si>
  <si>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</si>
  <si>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</si>
  <si>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</si>
  <si>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</si>
  <si>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</si>
  <si>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</si>
  <si>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</si>
  <si>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</si>
  <si>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</si>
  <si>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</si>
  <si>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</si>
  <si>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</si>
  <si>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</si>
  <si>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</si>
  <si>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</si>
  <si>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</si>
  <si>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</si>
  <si>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</si>
  <si>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</si>
  <si>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</si>
  <si>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</si>
  <si>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</si>
  <si>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</si>
  <si>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</si>
  <si>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</si>
  <si>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</si>
  <si>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</si>
  <si>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</si>
  <si>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</si>
  <si>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</si>
  <si>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</si>
  <si>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</si>
  <si>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</si>
  <si>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</si>
  <si>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</si>
  <si>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</si>
  <si>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</si>
  <si>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</si>
  <si>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</si>
  <si>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</si>
  <si>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</si>
  <si>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</si>
  <si>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</si>
  <si>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</si>
  <si>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</si>
  <si>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</si>
  <si>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</si>
  <si>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</si>
  <si>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</si>
  <si>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</si>
  <si>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</si>
  <si>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</si>
  <si>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</si>
  <si>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</si>
  <si>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</si>
  <si>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</si>
  <si>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</si>
  <si>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</si>
  <si>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</si>
  <si>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</si>
  <si>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</si>
  <si>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</si>
  <si>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</si>
  <si>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</si>
  <si>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</si>
  <si>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</si>
  <si>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</si>
  <si>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</si>
  <si>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</si>
  <si>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</si>
  <si>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</si>
  <si>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</si>
  <si>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</si>
  <si>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</si>
  <si>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</si>
  <si>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</si>
  <si>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</si>
  <si>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</si>
  <si>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</si>
  <si>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</si>
  <si>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</si>
  <si>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</si>
  <si>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</si>
  <si>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</si>
  <si>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</si>
  <si>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</si>
  <si>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</si>
  <si>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</si>
  <si>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</si>
  <si>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</si>
  <si>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</si>
  <si>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</si>
  <si>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</si>
  <si>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</si>
  <si>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</si>
  <si>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</si>
  <si>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</si>
  <si>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</si>
  <si>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</si>
  <si>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</si>
  <si>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</si>
  <si>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</si>
  <si>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</si>
  <si>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</si>
  <si>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</si>
  <si>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</si>
  <si>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</si>
  <si>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</si>
  <si>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</si>
  <si>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</si>
  <si>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</si>
  <si>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</si>
  <si>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</si>
  <si>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</si>
  <si>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</si>
  <si>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</si>
  <si>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</si>
  <si>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</si>
  <si>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</si>
  <si>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</si>
  <si>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</si>
  <si>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</si>
  <si>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</si>
  <si>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</si>
  <si>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</si>
  <si>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</si>
  <si>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</si>
  <si>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</si>
  <si>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</si>
  <si>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</si>
  <si>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</si>
  <si>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</si>
  <si>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</si>
  <si>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</si>
  <si>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</si>
  <si>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</si>
  <si>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</si>
  <si>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</si>
  <si>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</si>
  <si>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</si>
  <si>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</si>
  <si>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</si>
  <si>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</si>
  <si>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</si>
  <si>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</si>
  <si>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</si>
  <si>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</si>
  <si>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</si>
  <si>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</si>
  <si>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</si>
  <si>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</si>
  <si>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</si>
  <si>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</si>
  <si>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</si>
  <si>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</si>
  <si>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</si>
  <si>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</si>
  <si>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</si>
  <si>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</si>
  <si>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</si>
  <si>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</si>
  <si>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</si>
  <si>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</si>
  <si>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</si>
  <si>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</si>
  <si>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</si>
  <si>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</si>
  <si>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</si>
  <si>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</si>
  <si>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</si>
  <si>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</si>
  <si>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</si>
  <si>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</si>
  <si>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</si>
  <si>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</si>
  <si>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</si>
  <si>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</si>
  <si>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</si>
  <si>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</si>
  <si>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</si>
  <si>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</si>
  <si>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</si>
  <si>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</si>
  <si>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</si>
  <si>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</si>
  <si>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</si>
  <si>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</si>
  <si>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</si>
  <si>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</si>
  <si>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</si>
  <si>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</si>
  <si>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</si>
  <si>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</si>
  <si>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</si>
  <si>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</si>
  <si>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</si>
  <si>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</si>
  <si>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</si>
  <si>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</si>
  <si>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</si>
  <si>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</si>
  <si>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</si>
  <si>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</si>
  <si>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</si>
  <si>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</si>
  <si>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</si>
  <si>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</si>
  <si>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</si>
  <si>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</si>
  <si>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</si>
  <si>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</si>
  <si>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</si>
  <si>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</si>
  <si>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</si>
  <si>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</si>
  <si>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</si>
  <si>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</si>
  <si>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</si>
  <si>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</si>
  <si>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</si>
  <si>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</si>
  <si>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</si>
  <si>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</si>
  <si>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</si>
  <si>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</si>
  <si>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</si>
  <si>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</si>
  <si>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</si>
  <si>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</si>
  <si>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</si>
  <si>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</si>
  <si>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</si>
  <si>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</si>
  <si>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</si>
  <si>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</si>
  <si>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</si>
  <si>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</si>
  <si>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</si>
  <si>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</si>
  <si>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</si>
  <si>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</si>
  <si>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</si>
  <si>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</si>
  <si>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</si>
  <si>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</si>
  <si>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</si>
  <si>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</si>
  <si>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</si>
  <si>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</si>
  <si>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</si>
  <si>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</si>
  <si>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</si>
  <si>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</si>
  <si>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</si>
  <si>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</si>
  <si>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</si>
  <si>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</si>
  <si>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</si>
  <si>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</si>
  <si>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</si>
  <si>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</si>
  <si>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</si>
  <si>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</si>
  <si>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</si>
  <si>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</si>
  <si>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</si>
  <si>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</si>
  <si>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</si>
  <si>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</si>
  <si>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</si>
  <si>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</si>
  <si>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</si>
  <si>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</si>
  <si>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</si>
  <si>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</si>
  <si>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</si>
  <si>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</si>
  <si>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</si>
  <si>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</si>
  <si>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</si>
  <si>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</si>
  <si>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</si>
  <si>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</si>
  <si>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</si>
  <si>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</si>
  <si>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</si>
  <si>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</si>
  <si>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</si>
  <si>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</si>
  <si>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</si>
  <si>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</si>
  <si>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</si>
  <si>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</si>
  <si>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</si>
  <si>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</si>
  <si>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</si>
  <si>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</si>
  <si>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</si>
  <si>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</si>
  <si>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</si>
  <si>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</si>
  <si>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</si>
  <si>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</si>
  <si>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</si>
  <si>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</si>
  <si>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</si>
  <si>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</si>
  <si>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</si>
  <si>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</si>
  <si>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</si>
  <si>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</si>
  <si>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</si>
  <si>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</si>
  <si>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</si>
  <si>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</si>
  <si>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</si>
  <si>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</si>
  <si>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</si>
  <si>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</si>
  <si>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</si>
  <si>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</si>
  <si>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</si>
  <si>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</si>
  <si>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</si>
  <si>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</si>
  <si>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</si>
  <si>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</si>
  <si>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</si>
  <si>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</si>
  <si>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</si>
  <si>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</si>
  <si>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</si>
  <si>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</si>
  <si>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</si>
  <si>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</si>
  <si>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</si>
  <si>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</si>
  <si>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</si>
  <si>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</si>
  <si>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</si>
  <si>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</si>
  <si>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</si>
  <si>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</si>
  <si>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</si>
  <si>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</si>
  <si>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</si>
  <si>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</si>
  <si>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</si>
  <si>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</si>
  <si>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</si>
  <si>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</si>
  <si>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</si>
  <si>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</si>
  <si>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</si>
  <si>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</si>
  <si>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</si>
  <si>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</si>
  <si>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</si>
  <si>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</si>
  <si>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</si>
  <si>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</si>
  <si>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</si>
  <si>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</si>
  <si>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</si>
  <si>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</si>
  <si>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</si>
  <si>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</si>
  <si>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</si>
  <si>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</si>
  <si>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</si>
  <si>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</si>
  <si>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</si>
  <si>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</si>
  <si>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</si>
  <si>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</si>
  <si>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</si>
  <si>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</si>
  <si>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</si>
  <si>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</si>
  <si>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</si>
  <si>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</si>
  <si>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</si>
  <si>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</si>
  <si>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</si>
  <si>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</si>
  <si>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</si>
  <si>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</si>
  <si>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</si>
  <si>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</si>
  <si>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</si>
  <si>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</si>
  <si>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</si>
  <si>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</si>
  <si>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</si>
  <si>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</si>
  <si>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</si>
  <si>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</si>
  <si>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</si>
  <si>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</si>
  <si>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</si>
  <si>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</si>
  <si>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</si>
  <si>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</si>
  <si>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</si>
  <si>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</si>
  <si>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</si>
  <si>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</si>
  <si>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</si>
  <si>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</si>
  <si>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</si>
  <si>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</si>
  <si>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</si>
  <si>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</si>
  <si>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</si>
  <si>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</si>
  <si>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</si>
  <si>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</si>
  <si>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</si>
  <si>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</si>
  <si>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</si>
  <si>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</si>
  <si>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</si>
  <si>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</si>
  <si>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</si>
  <si>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</si>
  <si>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</si>
  <si>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</si>
  <si>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</si>
  <si>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</si>
  <si>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</si>
  <si>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</si>
  <si>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</si>
  <si>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</si>
  <si>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</si>
  <si>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</si>
  <si>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</si>
  <si>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</si>
  <si>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</si>
  <si>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</si>
  <si>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</si>
  <si>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</si>
  <si>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</si>
  <si>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</si>
  <si>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</si>
  <si>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</si>
  <si>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</si>
  <si>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</si>
  <si>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</si>
  <si>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</si>
  <si>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</si>
  <si>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</si>
  <si>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</si>
  <si>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</si>
  <si>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</si>
  <si>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</si>
  <si>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</si>
  <si>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</si>
  <si>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</si>
  <si>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</si>
  <si>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</si>
  <si>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</si>
  <si>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</si>
  <si>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</si>
  <si>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</si>
  <si>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</si>
  <si>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</si>
  <si>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</si>
  <si>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</si>
  <si>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</si>
  <si>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</si>
  <si>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</si>
  <si>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</si>
  <si>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</si>
  <si>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</si>
  <si>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</si>
  <si>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</si>
  <si>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</si>
  <si>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</si>
  <si>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</si>
  <si>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</si>
  <si>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</si>
  <si>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</si>
  <si>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</si>
  <si>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</si>
  <si>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</si>
  <si>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</si>
  <si>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</si>
  <si>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</si>
  <si>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</si>
  <si>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</si>
  <si>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</si>
  <si>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</si>
  <si>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</si>
  <si>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</si>
  <si>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</si>
  <si>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</si>
  <si>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</si>
  <si>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</si>
  <si>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</si>
  <si>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</si>
  <si>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</si>
  <si>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</si>
  <si>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</si>
  <si>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</si>
  <si>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</si>
  <si>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</si>
  <si>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</si>
  <si>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</si>
  <si>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</si>
  <si>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</si>
  <si>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</si>
  <si>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</si>
  <si>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</si>
  <si>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</si>
  <si>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</si>
  <si>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</si>
  <si>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</si>
  <si>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</si>
  <si>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</si>
  <si>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</si>
  <si>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</si>
  <si>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</si>
  <si>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</si>
  <si>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</si>
  <si>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</si>
  <si>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</si>
  <si>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</si>
  <si>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</si>
  <si>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</si>
  <si>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</si>
  <si>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</si>
  <si>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</si>
  <si>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</si>
  <si>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</si>
  <si>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</si>
  <si>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</si>
  <si>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</si>
  <si>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</si>
  <si>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</si>
  <si>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</si>
  <si>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</si>
  <si>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</si>
  <si>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</si>
  <si>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</si>
  <si>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</si>
  <si>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</si>
  <si>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</si>
  <si>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</si>
  <si>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</si>
  <si>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</si>
  <si>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</si>
  <si>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</si>
  <si>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</si>
  <si>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</si>
  <si>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</si>
  <si>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</si>
  <si>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</si>
  <si>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</si>
  <si>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</si>
  <si>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</si>
  <si>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</si>
  <si>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</si>
  <si>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</si>
  <si>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</si>
  <si>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</si>
  <si>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</si>
  <si>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</si>
  <si>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</si>
  <si>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</si>
  <si>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</si>
  <si>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</si>
  <si>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</si>
  <si>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</si>
  <si>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</si>
  <si>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</si>
  <si>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</si>
  <si>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</si>
  <si>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</si>
  <si>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</si>
  <si>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</si>
  <si>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</si>
  <si>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</si>
  <si>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</si>
  <si>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</si>
  <si>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</si>
  <si>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</si>
  <si>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</si>
  <si>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</si>
  <si>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</si>
  <si>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</si>
  <si>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</si>
  <si>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</si>
  <si>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</si>
  <si>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</si>
  <si>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</si>
  <si>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</si>
  <si>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</si>
  <si>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</si>
  <si>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</si>
  <si>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</si>
  <si>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</si>
  <si>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</si>
  <si>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</si>
  <si>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</si>
  <si>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</si>
  <si>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</si>
  <si>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</si>
  <si>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</si>
  <si>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</si>
  <si>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</si>
  <si>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</si>
  <si>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</si>
  <si>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</si>
  <si>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</si>
  <si>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</si>
  <si>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</si>
  <si>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</si>
  <si>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</si>
  <si>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</si>
  <si>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</si>
  <si>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</si>
  <si>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</si>
  <si>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</si>
  <si>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</si>
  <si>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</si>
  <si>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</si>
  <si>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</si>
  <si>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</si>
  <si>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</si>
  <si>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</si>
  <si>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</si>
  <si>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</si>
  <si>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</si>
  <si>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</si>
  <si>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</si>
  <si>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</si>
  <si>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</si>
  <si>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</si>
  <si>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</si>
  <si>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</si>
  <si>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</si>
  <si>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</si>
  <si>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</si>
  <si>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</si>
  <si>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</si>
  <si>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</si>
  <si>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</si>
  <si>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</si>
  <si>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</si>
  <si>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</si>
  <si>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</si>
  <si>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</si>
  <si>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</si>
  <si>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</si>
  <si>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</si>
  <si>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</si>
  <si>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</si>
  <si>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</si>
  <si>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</si>
  <si>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</si>
  <si>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</si>
  <si>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</si>
  <si>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</si>
  <si>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</si>
  <si>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</si>
  <si>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</si>
  <si>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</si>
  <si>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</si>
  <si>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</si>
  <si>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</si>
  <si>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</si>
  <si>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</si>
  <si>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</si>
  <si>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</si>
  <si>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</si>
  <si>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</si>
  <si>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</si>
  <si>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</si>
  <si>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</si>
  <si>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</si>
  <si>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</si>
  <si>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</si>
  <si>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</si>
  <si>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</si>
  <si>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</si>
  <si>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</si>
  <si>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</si>
  <si>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</si>
  <si>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</si>
  <si>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</si>
  <si>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</si>
  <si>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</si>
  <si>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</si>
  <si>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</si>
  <si>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</si>
  <si>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</si>
  <si>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</si>
  <si>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</si>
  <si>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</si>
  <si>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</si>
  <si>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</si>
  <si>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</si>
  <si>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</si>
  <si>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</si>
  <si>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</si>
  <si>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</si>
  <si>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</si>
  <si>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</si>
  <si>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</si>
  <si>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</si>
  <si>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</si>
  <si>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</si>
  <si>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</si>
  <si>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</si>
  <si>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</si>
  <si>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</si>
  <si>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</si>
  <si>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</si>
  <si>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</si>
  <si>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</si>
  <si>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</si>
  <si>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</si>
  <si>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</si>
  <si>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</si>
  <si>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</si>
  <si>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</si>
  <si>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</si>
  <si>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</si>
  <si>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</si>
  <si>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</si>
  <si>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</si>
  <si>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</si>
  <si>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</si>
  <si>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</si>
  <si>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</si>
  <si>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</si>
  <si>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</si>
  <si>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</si>
  <si>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</si>
  <si>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</si>
  <si>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</si>
  <si>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</si>
  <si>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</si>
  <si>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</si>
  <si>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</si>
  <si>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</si>
  <si>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</si>
  <si>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</si>
  <si>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</si>
  <si>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</si>
  <si>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</si>
  <si>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</si>
  <si>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</si>
  <si>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</si>
  <si>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</si>
  <si>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</si>
  <si>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</si>
  <si>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</si>
  <si>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</si>
  <si>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</si>
  <si>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</si>
  <si>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</si>
  <si>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</si>
  <si>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</si>
  <si>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</si>
  <si>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</si>
  <si>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</si>
  <si>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</si>
  <si>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</si>
  <si>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</si>
  <si>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</si>
  <si>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</si>
  <si>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</si>
  <si>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</si>
  <si>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</si>
  <si>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</si>
  <si>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</si>
  <si>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</si>
  <si>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</si>
  <si>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</si>
  <si>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</si>
  <si>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</si>
  <si>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</si>
  <si>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</si>
  <si>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</si>
  <si>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</si>
  <si>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</si>
  <si>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</si>
  <si>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</si>
  <si>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</si>
  <si>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</si>
  <si>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</si>
  <si>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</si>
  <si>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</si>
  <si>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</si>
  <si>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</si>
  <si>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</si>
  <si>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</si>
  <si>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</si>
  <si>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</si>
  <si>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</si>
  <si>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</si>
  <si>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</si>
  <si>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</si>
  <si>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</si>
  <si>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</si>
  <si>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</si>
  <si>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</si>
  <si>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</si>
  <si>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</si>
  <si>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</si>
  <si>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</si>
  <si>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</si>
  <si>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</si>
  <si>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</si>
  <si>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</si>
  <si>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</si>
  <si>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</si>
  <si>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</si>
  <si>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</si>
  <si>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</si>
  <si>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</si>
  <si>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</si>
  <si>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</si>
  <si>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</si>
  <si>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</si>
  <si>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</si>
  <si>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</si>
  <si>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</si>
  <si>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</si>
  <si>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</si>
  <si>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</si>
  <si>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</si>
  <si>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</si>
  <si>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</si>
  <si>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</si>
  <si>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</si>
  <si>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</si>
  <si>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</si>
  <si>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</si>
  <si>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</si>
  <si>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</si>
  <si>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</si>
  <si>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</si>
  <si>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</si>
  <si>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</si>
  <si>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</si>
  <si>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</si>
  <si>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</si>
  <si>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</si>
  <si>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</si>
  <si>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</si>
  <si>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</si>
  <si>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</si>
  <si>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</si>
  <si>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</si>
  <si>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</si>
  <si>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</si>
  <si>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</si>
  <si>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</si>
  <si>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</si>
  <si>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</si>
  <si>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</si>
  <si>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</si>
  <si>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</si>
  <si>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</si>
  <si>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</si>
  <si>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</si>
  <si>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</si>
  <si>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</si>
  <si>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</si>
  <si>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</si>
  <si>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</si>
  <si>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</si>
  <si>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</si>
  <si>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</si>
  <si>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</si>
  <si>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</si>
  <si>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</si>
  <si>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</si>
  <si>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</si>
  <si>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</si>
  <si>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</si>
  <si>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</si>
  <si>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</si>
  <si>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</si>
  <si>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</si>
  <si>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</si>
  <si>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</si>
  <si>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</si>
  <si>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</si>
  <si>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</si>
  <si>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</si>
  <si>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</si>
  <si>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</si>
  <si>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</si>
  <si>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</si>
  <si>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</si>
  <si>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</si>
  <si>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</si>
  <si>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</si>
  <si>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</si>
  <si>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</si>
  <si>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</si>
  <si>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</si>
  <si>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</si>
  <si>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</si>
  <si>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</si>
  <si>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</si>
  <si>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</si>
  <si>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</si>
  <si>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</si>
  <si>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</si>
  <si>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</si>
  <si>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</si>
  <si>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</si>
  <si>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</si>
  <si>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</si>
  <si>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</si>
  <si>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</si>
  <si>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</si>
  <si>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</si>
  <si>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</si>
  <si>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</si>
  <si>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</si>
  <si>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</si>
  <si>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</si>
  <si>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</si>
  <si>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</si>
  <si>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</si>
  <si>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</si>
  <si>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</si>
  <si>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</si>
  <si>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</si>
  <si>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</si>
  <si>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</si>
  <si>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</si>
  <si>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</si>
  <si>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</si>
  <si>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</si>
  <si>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</si>
  <si>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</si>
  <si>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</si>
  <si>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</si>
  <si>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</si>
  <si>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</si>
  <si>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</si>
  <si>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</si>
  <si>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</si>
  <si>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</si>
  <si>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</si>
  <si>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</si>
  <si>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</si>
  <si>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</si>
  <si>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</si>
  <si>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</si>
  <si>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</si>
  <si>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</si>
  <si>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</si>
  <si>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</si>
  <si>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</si>
  <si>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</si>
  <si>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</si>
  <si>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</si>
  <si>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</si>
  <si>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</si>
  <si>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</si>
  <si>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</si>
  <si>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</si>
  <si>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</si>
  <si>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</si>
  <si>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</si>
  <si>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</si>
  <si>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</si>
  <si>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</si>
  <si>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</si>
  <si>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</si>
  <si>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</si>
  <si>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</si>
  <si>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</si>
  <si>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</si>
  <si>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</si>
  <si>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</si>
  <si>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</si>
  <si>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</si>
  <si>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</si>
  <si>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</si>
  <si>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</si>
  <si>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</si>
  <si>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</si>
  <si>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</si>
  <si>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</si>
  <si>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</si>
  <si>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</si>
  <si>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</si>
  <si>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</si>
  <si>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</si>
  <si>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</si>
  <si>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</si>
  <si>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</si>
  <si>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</si>
  <si>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</si>
  <si>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</si>
  <si>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</si>
  <si>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</si>
  <si>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</si>
  <si>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</si>
  <si>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</si>
  <si>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</si>
  <si>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</si>
  <si>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</si>
  <si>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</si>
  <si>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</si>
  <si>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</si>
  <si>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</si>
  <si>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</si>
  <si>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</si>
  <si>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</si>
  <si>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</si>
  <si>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</si>
  <si>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</si>
  <si>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</si>
  <si>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</si>
  <si>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</si>
  <si>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</si>
  <si>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</si>
  <si>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</si>
  <si>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</si>
  <si>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</si>
  <si>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</si>
  <si>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</si>
  <si>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</si>
  <si>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</si>
  <si>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</si>
  <si>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</si>
  <si>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</si>
  <si>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</si>
  <si>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</si>
  <si>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</si>
  <si>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</si>
  <si>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</si>
  <si>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</si>
  <si>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</si>
  <si>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</si>
  <si>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</si>
  <si>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</si>
  <si>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</si>
  <si>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</si>
  <si>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</si>
  <si>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</si>
  <si>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</si>
  <si>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</si>
  <si>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</si>
  <si>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</si>
  <si>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</si>
  <si>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</si>
  <si>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</si>
  <si>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</si>
  <si>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</si>
  <si>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</si>
  <si>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</si>
  <si>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</si>
  <si>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</si>
  <si>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</si>
  <si>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</si>
  <si>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</si>
  <si>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</si>
  <si>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</si>
  <si>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</si>
  <si>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</si>
  <si>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</si>
  <si>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</si>
  <si>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</si>
  <si>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</si>
  <si>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</si>
  <si>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</si>
  <si>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</si>
  <si>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</si>
  <si>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</si>
  <si>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</si>
  <si>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</si>
  <si>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</si>
  <si>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</si>
  <si>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</si>
  <si>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</si>
  <si>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</si>
  <si>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</si>
  <si>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</si>
  <si>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</si>
  <si>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</si>
  <si>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</si>
  <si>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</si>
  <si>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</si>
  <si>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</si>
  <si>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</si>
  <si>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</si>
  <si>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</si>
  <si>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</si>
  <si>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</si>
  <si>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</si>
  <si>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</si>
  <si>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</si>
  <si>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</si>
  <si>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</si>
  <si>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</si>
  <si>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</si>
  <si>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</si>
  <si>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</si>
  <si>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</si>
  <si>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</si>
  <si>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</si>
  <si>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</si>
  <si>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</si>
  <si>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</si>
  <si>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</si>
  <si>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</si>
  <si>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</si>
  <si>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</si>
  <si>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</si>
  <si>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</si>
  <si>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</si>
  <si>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</si>
  <si>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</si>
  <si>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</si>
  <si>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</si>
  <si>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</si>
  <si>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</si>
  <si>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</si>
  <si>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</si>
  <si>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</si>
  <si>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</si>
  <si>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</si>
  <si>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</si>
  <si>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</si>
  <si>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</si>
  <si>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</si>
  <si>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</si>
  <si>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</si>
  <si>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</si>
  <si>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</si>
  <si>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</si>
  <si>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</si>
  <si>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</si>
  <si>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</si>
  <si>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</si>
  <si>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</si>
  <si>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</si>
  <si>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</si>
  <si>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</si>
  <si>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</si>
  <si>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</si>
  <si>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</si>
  <si>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</si>
  <si>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</si>
  <si>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</si>
  <si>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</si>
  <si>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</si>
  <si>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</si>
  <si>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</si>
  <si>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</si>
  <si>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</si>
  <si>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</si>
  <si>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</si>
  <si>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</si>
  <si>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</si>
  <si>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</si>
  <si>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</si>
  <si>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</si>
  <si>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</si>
  <si>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</si>
  <si>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</si>
  <si>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</si>
  <si>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</si>
  <si>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</si>
  <si>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</si>
  <si>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</si>
  <si>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</si>
  <si>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</si>
  <si>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</si>
  <si>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</si>
  <si>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</si>
  <si>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</si>
  <si>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</si>
  <si>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</si>
  <si>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</si>
  <si>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</si>
  <si>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</si>
  <si>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</si>
  <si>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</si>
  <si>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</si>
  <si>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</si>
  <si>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</si>
  <si>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</si>
  <si>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</si>
  <si>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</si>
  <si>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</si>
  <si>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</si>
  <si>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</si>
  <si>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</si>
  <si>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</si>
  <si>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</si>
  <si>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</si>
  <si>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</si>
  <si>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</si>
  <si>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</si>
  <si>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</si>
  <si>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</si>
  <si>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</si>
  <si>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</si>
  <si>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</si>
  <si>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</si>
  <si>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</si>
  <si>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</si>
  <si>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</si>
  <si>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</si>
  <si>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</si>
  <si>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</si>
  <si>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</si>
  <si>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</si>
  <si>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</si>
  <si>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</si>
  <si>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</si>
  <si>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</si>
  <si>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</si>
  <si>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</si>
  <si>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</si>
  <si>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</si>
  <si>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</si>
  <si>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</si>
  <si>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</si>
  <si>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</si>
  <si>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</si>
  <si>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</si>
  <si>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</si>
  <si>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</si>
  <si>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</si>
  <si>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</si>
  <si>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</si>
  <si>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</si>
  <si>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</si>
  <si>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</si>
  <si>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</si>
  <si>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</si>
  <si>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</si>
  <si>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</si>
  <si>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</si>
  <si>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</si>
  <si>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</si>
  <si>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</si>
  <si>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</si>
  <si>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</si>
  <si>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</si>
  <si>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</si>
  <si>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</si>
  <si>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</si>
  <si>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</si>
  <si>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</si>
  <si>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</si>
  <si>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</si>
  <si>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</si>
  <si>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</si>
  <si>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</si>
  <si>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</si>
  <si>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</si>
  <si>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</si>
  <si>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</si>
  <si>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</si>
  <si>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</si>
  <si>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</si>
  <si>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</si>
  <si>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</si>
  <si>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</si>
  <si>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</si>
  <si>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</si>
  <si>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</si>
  <si>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</si>
  <si>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</si>
  <si>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</si>
  <si>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</si>
  <si>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</si>
  <si>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</si>
  <si>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</si>
  <si>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</si>
  <si>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</si>
  <si>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</si>
  <si>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</si>
  <si>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</si>
  <si>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</si>
  <si>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</si>
  <si>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</si>
  <si>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</si>
  <si>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</si>
  <si>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</si>
  <si>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</si>
  <si>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</si>
  <si>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</si>
  <si>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</si>
  <si>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</si>
  <si>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</si>
  <si>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</si>
  <si>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</si>
  <si>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</si>
  <si>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</si>
  <si>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</si>
  <si>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</si>
  <si>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</si>
  <si>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</si>
  <si>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</si>
  <si>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</si>
  <si>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</si>
  <si>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</si>
  <si>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</si>
  <si>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</si>
  <si>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</si>
  <si>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</si>
  <si>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</si>
  <si>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</si>
  <si>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</si>
  <si>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</si>
  <si>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</si>
  <si>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</si>
  <si>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</si>
  <si>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</si>
  <si>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</si>
  <si>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</si>
  <si>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</si>
  <si>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</si>
  <si>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</si>
  <si>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</si>
  <si>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</si>
  <si>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</si>
  <si>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</si>
  <si>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</si>
  <si>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</si>
  <si>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</si>
  <si>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</si>
  <si>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</si>
  <si>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</si>
  <si>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</si>
  <si>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</si>
  <si>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</si>
  <si>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</si>
  <si>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</si>
  <si>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</si>
  <si>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</si>
  <si>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</si>
  <si>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</si>
  <si>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</si>
  <si>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</si>
  <si>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</si>
  <si>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</si>
  <si>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</si>
  <si>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</si>
  <si>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</si>
  <si>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</si>
  <si>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</si>
  <si>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</si>
  <si>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</si>
  <si>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</si>
  <si>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</si>
  <si>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</si>
  <si>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</si>
  <si>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</si>
  <si>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</si>
  <si>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</si>
  <si>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</si>
  <si>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</si>
  <si>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</si>
  <si>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</si>
  <si>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</si>
  <si>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</si>
  <si>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</si>
  <si>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</si>
  <si>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</si>
  <si>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</si>
  <si>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</si>
  <si>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</si>
  <si>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</si>
  <si>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</si>
  <si>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</si>
  <si>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</si>
  <si>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</si>
  <si>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</si>
  <si>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</si>
  <si>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</si>
  <si>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</si>
  <si>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</si>
  <si>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</si>
  <si>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</si>
  <si>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</si>
  <si>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</si>
  <si>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</si>
  <si>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</si>
  <si>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</si>
  <si>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</si>
  <si>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</si>
  <si>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</si>
  <si>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</si>
  <si>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</si>
  <si>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</si>
  <si>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</si>
  <si>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</si>
  <si>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</si>
  <si>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</si>
  <si>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</si>
  <si>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</si>
  <si>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</si>
  <si>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</si>
  <si>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</si>
  <si>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</si>
  <si>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</si>
  <si>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</si>
  <si>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</si>
  <si>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</si>
  <si>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</si>
  <si>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</si>
  <si>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</si>
  <si>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</si>
  <si>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</si>
  <si>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</si>
  <si>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</si>
  <si>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</si>
  <si>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</si>
  <si>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</si>
  <si>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</si>
  <si>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</si>
  <si>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</si>
  <si>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</si>
  <si>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</si>
  <si>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</si>
  <si>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</si>
  <si>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</si>
  <si>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</si>
  <si>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</si>
  <si>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</si>
  <si>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</si>
  <si>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</si>
  <si>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</si>
  <si>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</si>
  <si>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</si>
  <si>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</si>
  <si>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</si>
  <si>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</si>
  <si>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</si>
  <si>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</si>
  <si>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</si>
  <si>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</si>
  <si>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</si>
  <si>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</si>
  <si>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</si>
  <si>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</si>
  <si>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</si>
  <si>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</si>
  <si>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</si>
  <si>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</si>
  <si>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</si>
  <si>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</si>
  <si>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</si>
  <si>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</si>
  <si>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</si>
  <si>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</si>
  <si>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</si>
  <si>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</si>
  <si>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</si>
  <si>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</si>
  <si>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</si>
  <si>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</si>
  <si>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</si>
  <si>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</si>
  <si>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</si>
  <si>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</si>
  <si>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</si>
  <si>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</si>
  <si>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</si>
  <si>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</si>
  <si>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</si>
  <si>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</si>
  <si>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</si>
  <si>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</si>
  <si>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</si>
  <si>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</si>
  <si>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</si>
  <si>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</si>
  <si>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</si>
  <si>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</si>
  <si>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</si>
  <si>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</si>
  <si>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</si>
  <si>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</si>
  <si>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</si>
  <si>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</si>
  <si>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</si>
  <si>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</si>
  <si>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</si>
  <si>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</si>
  <si>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</si>
  <si>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</si>
  <si>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</si>
  <si>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</si>
  <si>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</si>
  <si>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</si>
  <si>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</si>
  <si>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</si>
  <si>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</si>
  <si>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</si>
  <si>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</si>
  <si>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</si>
  <si>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</si>
  <si>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</si>
  <si>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</si>
  <si>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</si>
  <si>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</si>
  <si>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</si>
  <si>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</si>
  <si>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</si>
  <si>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</si>
  <si>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</si>
  <si>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</si>
  <si>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</si>
  <si>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</si>
  <si>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</si>
  <si>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</si>
  <si>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</si>
  <si>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</si>
  <si>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</si>
  <si>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</si>
  <si>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</si>
  <si>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</si>
  <si>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</si>
  <si>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</si>
  <si>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</si>
  <si>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</si>
  <si>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</si>
  <si>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</si>
  <si>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</si>
  <si>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</si>
  <si>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</si>
  <si>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</si>
  <si>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</si>
  <si>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</si>
  <si>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</si>
  <si>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</si>
  <si>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</si>
  <si>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</si>
  <si>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</si>
  <si>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</si>
  <si>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</si>
  <si>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</si>
  <si>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</si>
  <si>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</si>
  <si>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</si>
  <si>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</si>
  <si>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</si>
  <si>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</si>
  <si>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</si>
  <si>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</si>
  <si>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</si>
  <si>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</si>
  <si>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</si>
  <si>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</si>
  <si>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</si>
  <si>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</si>
  <si>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</si>
  <si>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</si>
  <si>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</si>
  <si>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</si>
  <si>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</si>
  <si>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</si>
  <si>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</si>
  <si>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</si>
  <si>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</si>
  <si>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</si>
  <si>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</si>
  <si>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</si>
  <si>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</si>
  <si>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</si>
  <si>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</si>
  <si>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</si>
  <si>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</si>
  <si>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</si>
  <si>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</si>
  <si>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</si>
  <si>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</si>
  <si>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</si>
  <si>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</si>
  <si>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</si>
  <si>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</si>
  <si>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</si>
  <si>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</si>
  <si>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</si>
  <si>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</si>
  <si>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</si>
  <si>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</si>
  <si>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</si>
  <si>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</si>
  <si>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</si>
  <si>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</si>
  <si>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</si>
  <si>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</si>
  <si>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</si>
  <si>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</si>
  <si>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</si>
  <si>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</si>
  <si>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</si>
  <si>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</si>
  <si>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</si>
  <si>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</si>
  <si>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</si>
  <si>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</si>
  <si>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</si>
  <si>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</si>
  <si>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</si>
  <si>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</si>
  <si>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</si>
  <si>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</si>
  <si>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</si>
  <si>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</si>
  <si>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</si>
  <si>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</si>
  <si>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</si>
  <si>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</si>
  <si>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</si>
  <si>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</si>
  <si>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</si>
  <si>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</si>
  <si>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</si>
  <si>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</si>
  <si>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</si>
  <si>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</si>
  <si>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</si>
  <si>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</si>
  <si>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</si>
  <si>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</si>
  <si>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</si>
  <si>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</si>
  <si>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</si>
  <si>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</si>
  <si>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</si>
  <si>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</si>
  <si>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</si>
  <si>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</si>
  <si>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</si>
  <si>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</si>
  <si>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</si>
  <si>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</si>
  <si>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</si>
  <si>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</si>
  <si>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</si>
  <si>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</si>
  <si>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</si>
  <si>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</si>
  <si>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</si>
  <si>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</si>
  <si>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</si>
  <si>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</si>
  <si>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</si>
  <si>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</si>
  <si>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</si>
  <si>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</si>
  <si>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</si>
  <si>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</si>
  <si>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</si>
  <si>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</si>
  <si>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</si>
  <si>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</si>
  <si>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</si>
  <si>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</si>
  <si>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</si>
  <si>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</si>
  <si>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</si>
  <si>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</si>
  <si>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</si>
  <si>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</si>
  <si>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</si>
  <si>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</si>
  <si>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</si>
  <si>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</si>
  <si>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</si>
  <si>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</si>
  <si>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</si>
  <si>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</si>
  <si>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</si>
  <si>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</si>
  <si>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</si>
  <si>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</si>
  <si>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</si>
  <si>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</si>
  <si>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</si>
  <si>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</si>
  <si>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</si>
  <si>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</si>
  <si>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</si>
  <si>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</si>
  <si>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</si>
  <si>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</si>
  <si>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</si>
  <si>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</si>
  <si>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</si>
  <si>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</si>
  <si>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</si>
  <si>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</si>
  <si>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</si>
  <si>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</si>
  <si>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</si>
  <si>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</si>
  <si>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</si>
  <si>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</si>
  <si>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</si>
  <si>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</si>
  <si>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</si>
  <si>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</si>
  <si>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</si>
  <si>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</si>
  <si>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</si>
  <si>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</si>
  <si>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</si>
  <si>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</si>
  <si>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</si>
  <si>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</si>
  <si>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</si>
  <si>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</si>
  <si>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</si>
  <si>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</si>
  <si>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</si>
  <si>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</si>
  <si>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</si>
  <si>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</si>
  <si>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</si>
  <si>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</si>
  <si>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</si>
  <si>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</si>
  <si>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</si>
  <si>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</si>
  <si>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</si>
  <si>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</si>
  <si>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</si>
  <si>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</si>
  <si>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</si>
  <si>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</si>
  <si>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</si>
  <si>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</si>
  <si>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</si>
  <si>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</si>
  <si>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</si>
  <si>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</si>
  <si>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</si>
  <si>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</si>
  <si>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</si>
  <si>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</si>
  <si>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</si>
  <si>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</si>
  <si>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</si>
  <si>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</si>
  <si>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</si>
  <si>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</si>
  <si>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</si>
  <si>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</si>
  <si>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</si>
  <si>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</si>
  <si>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</si>
  <si>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</si>
  <si>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</si>
  <si>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</si>
  <si>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</si>
  <si>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</si>
  <si>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</si>
  <si>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</si>
  <si>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</si>
  <si>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</si>
  <si>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</si>
  <si>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</si>
  <si>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</si>
  <si>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</si>
  <si>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</si>
  <si>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</si>
  <si>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</si>
  <si>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</si>
  <si>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</si>
  <si>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</si>
  <si>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</si>
  <si>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</si>
  <si>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</si>
  <si>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</si>
  <si>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</si>
  <si>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</si>
  <si>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</si>
  <si>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</si>
  <si>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</si>
  <si>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</si>
  <si>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</si>
  <si>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</si>
  <si>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</si>
  <si>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</si>
  <si>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</si>
  <si>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</si>
  <si>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</si>
  <si>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</si>
  <si>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</si>
  <si>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</si>
  <si>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</si>
  <si>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</si>
  <si>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</si>
  <si>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</si>
  <si>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</si>
  <si>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</si>
  <si>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</si>
  <si>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</si>
  <si>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</si>
  <si>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</si>
  <si>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</si>
  <si>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</si>
  <si>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</si>
  <si>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</si>
  <si>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</si>
  <si>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</si>
  <si>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</si>
  <si>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</si>
  <si>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</si>
  <si>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</si>
  <si>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</si>
  <si>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</si>
  <si>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</si>
  <si>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</si>
  <si>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</si>
  <si>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</si>
  <si>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</si>
  <si>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</si>
  <si>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</si>
  <si>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</si>
  <si>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</si>
  <si>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</si>
  <si>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</si>
  <si>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</si>
  <si>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</si>
  <si>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</si>
  <si>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</si>
  <si>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</si>
  <si>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</si>
  <si>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</si>
  <si>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</si>
  <si>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</si>
  <si>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</si>
  <si>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</si>
  <si>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</si>
  <si>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</si>
  <si>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</si>
  <si>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</si>
  <si>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</si>
  <si>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</si>
  <si>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</si>
  <si>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</si>
  <si>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</si>
  <si>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</si>
  <si>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</si>
  <si>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</si>
  <si>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</si>
  <si>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</si>
  <si>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</si>
  <si>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</si>
  <si>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</si>
  <si>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</si>
  <si>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</si>
  <si>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</si>
  <si>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</si>
  <si>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</si>
  <si>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</si>
  <si>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</si>
  <si>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</si>
  <si>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</si>
  <si>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</si>
  <si>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</si>
  <si>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</si>
  <si>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</si>
  <si>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</si>
  <si>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</si>
  <si>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</si>
  <si>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</si>
  <si>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</si>
  <si>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</si>
  <si>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</si>
  <si>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</si>
  <si>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</si>
  <si>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</si>
  <si>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</si>
  <si>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</si>
  <si>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</si>
  <si>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</si>
  <si>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</si>
  <si>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</si>
  <si>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</si>
  <si>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</si>
  <si>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</si>
  <si>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</si>
  <si>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</si>
  <si>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</si>
  <si>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</si>
  <si>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</si>
  <si>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</si>
  <si>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</si>
  <si>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</si>
  <si>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</si>
  <si>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</si>
  <si>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</si>
  <si>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</si>
  <si>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</si>
  <si>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</si>
  <si>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</si>
  <si>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</si>
  <si>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</si>
  <si>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</si>
  <si>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</si>
  <si>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</si>
  <si>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</si>
  <si>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</si>
  <si>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</si>
  <si>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</si>
  <si>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</si>
  <si>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</si>
  <si>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</si>
  <si>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</si>
  <si>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</si>
  <si>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</si>
  <si>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</si>
  <si>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</si>
  <si>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</si>
  <si>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</si>
  <si>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</si>
  <si>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</si>
  <si>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</si>
  <si>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</si>
  <si>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</si>
  <si>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</si>
  <si>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</si>
  <si>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</si>
  <si>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</si>
  <si>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</si>
  <si>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</si>
  <si>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</si>
  <si>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</si>
  <si>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</si>
  <si>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</si>
  <si>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</si>
  <si>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</si>
  <si>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</si>
  <si>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</si>
  <si>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</si>
  <si>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</si>
  <si>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</si>
  <si>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</si>
  <si>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</si>
  <si>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</si>
  <si>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</si>
  <si>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</si>
  <si>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</si>
  <si>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</si>
  <si>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</si>
  <si>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</si>
  <si>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</si>
  <si>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</si>
  <si>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</si>
  <si>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</si>
  <si>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</si>
  <si>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</si>
  <si>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</si>
  <si>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</si>
  <si>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</si>
  <si>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</si>
  <si>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</si>
  <si>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</si>
  <si>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</si>
  <si>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</si>
  <si>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</si>
  <si>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</si>
  <si>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</si>
  <si>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</si>
  <si>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</si>
  <si>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</si>
  <si>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</si>
  <si>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</si>
  <si>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</si>
  <si>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</si>
  <si>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</si>
  <si>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</si>
  <si>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</si>
  <si>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</si>
  <si>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</si>
  <si>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</si>
  <si>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</si>
  <si>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</si>
  <si>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</si>
  <si>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</si>
  <si>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</si>
  <si>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</si>
  <si>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</si>
  <si>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</si>
  <si>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</si>
  <si>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</si>
  <si>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</si>
  <si>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</si>
  <si>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</si>
  <si>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</si>
  <si>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</si>
  <si>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</si>
  <si>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</si>
  <si>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</si>
  <si>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</si>
  <si>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</si>
  <si>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</si>
  <si>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</si>
  <si>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</si>
  <si>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</si>
  <si>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</si>
  <si>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</si>
  <si>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</si>
  <si>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</si>
  <si>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</si>
  <si>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</si>
  <si>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</si>
  <si>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</si>
  <si>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</si>
  <si>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</si>
  <si>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</si>
  <si>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</si>
  <si>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</si>
  <si>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</si>
  <si>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</si>
  <si>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</si>
  <si>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</si>
  <si>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</si>
  <si>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</si>
  <si>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</si>
  <si>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</si>
  <si>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</si>
  <si>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</si>
  <si>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</si>
  <si>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</si>
  <si>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</si>
  <si>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</si>
  <si>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</si>
  <si>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</si>
  <si>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</si>
  <si>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</si>
  <si>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</si>
  <si>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</si>
  <si>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</si>
  <si>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</si>
  <si>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</si>
  <si>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</si>
  <si>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</si>
  <si>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</si>
  <si>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</si>
  <si>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</si>
  <si>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</si>
  <si>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</si>
  <si>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</si>
  <si>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</si>
  <si>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</si>
  <si>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</si>
  <si>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</si>
  <si>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</si>
  <si>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</si>
  <si>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</si>
  <si>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</si>
  <si>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</si>
  <si>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</si>
  <si>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</si>
  <si>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</si>
  <si>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</si>
  <si>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</si>
  <si>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</si>
  <si>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</si>
  <si>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</si>
  <si>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</si>
  <si>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</si>
  <si>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</si>
  <si>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</si>
  <si>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</si>
  <si>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</si>
  <si>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</si>
  <si>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</si>
  <si>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</si>
  <si>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</si>
  <si>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</si>
  <si>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</si>
  <si>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</si>
  <si>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</si>
  <si>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</si>
  <si>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</si>
  <si>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</si>
  <si>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</si>
  <si>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</si>
  <si>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</si>
  <si>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</si>
  <si>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</si>
  <si>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</si>
  <si>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</si>
  <si>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</si>
  <si>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</si>
  <si>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</si>
  <si>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</si>
  <si>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</si>
  <si>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</si>
  <si>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</si>
  <si>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</si>
  <si>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</si>
  <si>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</si>
  <si>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</si>
  <si>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</si>
  <si>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</si>
  <si>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</si>
  <si>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</si>
  <si>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</si>
  <si>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</si>
  <si>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</si>
  <si>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</si>
  <si>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</si>
  <si>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</si>
  <si>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</si>
  <si>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</si>
  <si>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</si>
  <si>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</si>
  <si>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</si>
  <si>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</si>
  <si>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</si>
  <si>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</si>
  <si>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</si>
  <si>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</si>
  <si>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</si>
  <si>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</si>
  <si>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</si>
  <si>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</si>
  <si>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</si>
  <si>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</si>
  <si>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</si>
  <si>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</si>
  <si>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</si>
  <si>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</si>
  <si>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</si>
  <si>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</si>
  <si>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</si>
  <si>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</si>
  <si>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</si>
  <si>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</si>
  <si>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</si>
  <si>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</si>
  <si>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</si>
  <si>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</si>
  <si>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</si>
  <si>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</si>
  <si>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</si>
  <si>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</si>
  <si>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</si>
  <si>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</si>
  <si>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</si>
  <si>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</si>
  <si>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</si>
  <si>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</si>
  <si>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</si>
  <si>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</si>
  <si>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</si>
  <si>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</si>
  <si>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</si>
  <si>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</si>
  <si>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</si>
  <si>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</si>
  <si>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</si>
  <si>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</si>
  <si>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</si>
  <si>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</si>
  <si>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</si>
  <si>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</si>
  <si>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</si>
  <si>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</si>
  <si>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</si>
  <si>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</si>
  <si>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</si>
  <si>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</si>
  <si>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</si>
  <si>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</si>
  <si>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</si>
  <si>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</si>
  <si>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</si>
  <si>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</si>
  <si>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</si>
  <si>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</si>
  <si>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</si>
  <si>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</si>
  <si>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</si>
  <si>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</si>
  <si>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</si>
  <si>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</si>
  <si>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</si>
  <si>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</si>
  <si>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</si>
  <si>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</si>
  <si>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</si>
  <si>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</si>
  <si>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</si>
  <si>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</si>
  <si>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</si>
  <si>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</si>
  <si>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</si>
  <si>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</si>
  <si>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</si>
  <si>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</si>
  <si>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</si>
  <si>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</si>
  <si>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</si>
  <si>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</si>
  <si>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</si>
  <si>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</si>
  <si>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</si>
  <si>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</si>
  <si>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</si>
  <si>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</si>
  <si>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</si>
  <si>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</si>
  <si>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</si>
  <si>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</si>
  <si>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</si>
  <si>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</si>
  <si>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</si>
  <si>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</si>
  <si>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</si>
  <si>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</si>
  <si>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</si>
  <si>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</si>
  <si>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</si>
  <si>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</si>
  <si>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</si>
  <si>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</si>
  <si>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</si>
  <si>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</si>
  <si>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</si>
  <si>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</si>
  <si>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</si>
  <si>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</si>
  <si>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</si>
  <si>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</si>
  <si>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</si>
  <si>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</si>
  <si>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</si>
  <si>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</si>
  <si>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</si>
  <si>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</si>
  <si>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</si>
  <si>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</si>
  <si>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</si>
  <si>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</si>
  <si>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</si>
  <si>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</si>
  <si>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</si>
  <si>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</si>
  <si>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</si>
  <si>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</si>
  <si>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</si>
  <si>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</si>
  <si>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</si>
  <si>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</si>
  <si>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</si>
  <si>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</si>
  <si>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</si>
  <si>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</si>
  <si>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</si>
  <si>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</si>
  <si>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</si>
  <si>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</si>
  <si>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</si>
  <si>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</si>
  <si>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</si>
  <si>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</si>
  <si>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</si>
  <si>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</si>
  <si>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</si>
  <si>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</si>
  <si>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</si>
  <si>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</si>
  <si>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</si>
  <si>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</si>
  <si>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</si>
  <si>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</si>
  <si>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</si>
  <si>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</si>
  <si>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</si>
  <si>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</si>
  <si>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</si>
  <si>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</si>
  <si>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</si>
  <si>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</si>
  <si>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</si>
  <si>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</si>
  <si>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</si>
  <si>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</si>
  <si>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</si>
  <si>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</si>
  <si>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</si>
  <si>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</si>
  <si>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</si>
  <si>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</si>
  <si>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</si>
  <si>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</si>
  <si>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</si>
  <si>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</si>
  <si>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</si>
  <si>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</si>
  <si>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</si>
  <si>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</si>
  <si>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</si>
  <si>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</si>
  <si>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</si>
  <si>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</si>
  <si>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</si>
  <si>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</si>
  <si>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</si>
  <si>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</si>
  <si>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</si>
  <si>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</si>
  <si>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</si>
  <si>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</si>
  <si>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</si>
  <si>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</si>
  <si>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</si>
  <si>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</si>
  <si>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</si>
  <si>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</si>
  <si>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</si>
  <si>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</si>
  <si>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</si>
  <si>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</si>
  <si>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</si>
  <si>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</si>
  <si>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</si>
  <si>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</si>
  <si>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</si>
  <si>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</si>
  <si>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</si>
  <si>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</si>
  <si>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</si>
  <si>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</si>
  <si>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</si>
  <si>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</si>
  <si>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</si>
  <si>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</si>
  <si>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</si>
  <si>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</si>
  <si>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</si>
  <si>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</si>
  <si>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</si>
  <si>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</si>
  <si>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</si>
  <si>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</si>
  <si>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</si>
  <si>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</si>
  <si>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</si>
  <si>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</si>
  <si>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</si>
  <si>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</si>
  <si>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</si>
  <si>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</si>
  <si>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</si>
  <si>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</si>
  <si>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</si>
  <si>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</si>
  <si>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</si>
  <si>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</si>
  <si>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</si>
  <si>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</si>
  <si>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</si>
  <si>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</si>
  <si>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</si>
  <si>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</si>
  <si>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</si>
  <si>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</si>
  <si>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</si>
  <si>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</si>
  <si>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</si>
  <si>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</si>
  <si>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</si>
  <si>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</si>
  <si>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</si>
  <si>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</si>
  <si>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</si>
  <si>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</si>
  <si>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</si>
  <si>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</si>
  <si>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</si>
  <si>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</si>
  <si>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</si>
  <si>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</si>
  <si>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</si>
  <si>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</si>
  <si>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</si>
  <si>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</si>
  <si>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</si>
  <si>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</si>
  <si>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</si>
  <si>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</si>
  <si>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</si>
  <si>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</si>
  <si>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</si>
  <si>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</si>
  <si>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</si>
  <si>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</si>
  <si>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</si>
  <si>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</si>
  <si>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</si>
  <si>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</si>
  <si>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</si>
  <si>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</si>
  <si>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</si>
  <si>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</si>
  <si>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</si>
  <si>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</si>
  <si>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</si>
  <si>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</si>
  <si>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</si>
  <si>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</si>
  <si>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</si>
  <si>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</si>
  <si>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</si>
  <si>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</si>
  <si>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</si>
  <si>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</si>
  <si>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</si>
  <si>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</si>
  <si>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</si>
  <si>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</si>
  <si>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</si>
  <si>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</si>
  <si>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</si>
  <si>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</si>
  <si>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</si>
  <si>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</si>
  <si>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</si>
  <si>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</si>
  <si>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</si>
  <si>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</si>
  <si>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</si>
  <si>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</si>
  <si>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</si>
  <si>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</si>
  <si>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</si>
  <si>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</si>
  <si>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</si>
  <si>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</si>
  <si>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</si>
  <si>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</si>
  <si>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</si>
  <si>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</si>
  <si>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</si>
  <si>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</si>
  <si>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</si>
  <si>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</si>
  <si>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</si>
  <si>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</si>
  <si>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</si>
  <si>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</si>
  <si>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</si>
  <si>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</si>
  <si>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</si>
  <si>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</si>
  <si>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</si>
  <si>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</si>
  <si>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</si>
  <si>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</si>
  <si>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</si>
  <si>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</si>
  <si>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</si>
  <si>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</si>
  <si>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</si>
  <si>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</si>
  <si>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</si>
  <si>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</si>
  <si>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</si>
  <si>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</si>
  <si>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</si>
  <si>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</si>
  <si>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</si>
  <si>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</si>
  <si>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</si>
  <si>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</si>
  <si>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</si>
  <si>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</si>
  <si>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</si>
  <si>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</si>
  <si>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</si>
  <si>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</si>
  <si>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</si>
  <si>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</si>
  <si>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</si>
  <si>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</si>
  <si>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</si>
  <si>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</si>
  <si>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</si>
  <si>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</si>
  <si>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</si>
  <si>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</si>
  <si>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</si>
  <si>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</si>
  <si>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</si>
  <si>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</si>
  <si>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</si>
  <si>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</si>
  <si>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</si>
  <si>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</si>
  <si>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</si>
  <si>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</si>
  <si>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</si>
  <si>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</si>
  <si>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</si>
  <si>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</si>
  <si>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</si>
  <si>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</si>
  <si>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</si>
  <si>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</si>
  <si>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</si>
  <si>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</si>
  <si>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</si>
  <si>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</si>
  <si>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</si>
  <si>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</si>
  <si>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</si>
  <si>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</si>
  <si>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</si>
  <si>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</si>
  <si>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</si>
  <si>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</si>
  <si>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</si>
  <si>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</si>
  <si>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</si>
  <si>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</si>
  <si>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</si>
  <si>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</si>
  <si>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</si>
  <si>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</si>
  <si>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</si>
  <si>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</si>
  <si>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</si>
  <si>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</si>
  <si>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</si>
  <si>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</si>
  <si>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</si>
  <si>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</si>
  <si>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</si>
  <si>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</si>
  <si>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</si>
  <si>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</si>
  <si>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</si>
  <si>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</si>
  <si>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</si>
  <si>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</si>
  <si>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</si>
  <si>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</si>
  <si>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</si>
  <si>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</si>
  <si>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</si>
  <si>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</si>
  <si>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</si>
  <si>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</si>
  <si>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</si>
  <si>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</si>
  <si>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</si>
  <si>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</si>
  <si>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</si>
  <si>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</si>
  <si>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</si>
  <si>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</si>
  <si>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</si>
  <si>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</si>
  <si>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</si>
  <si>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</si>
  <si>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</si>
  <si>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</si>
  <si>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</si>
  <si>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</si>
  <si>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</si>
  <si>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</si>
  <si>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</si>
  <si>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</si>
  <si>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</si>
  <si>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</si>
  <si>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</si>
  <si>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</si>
  <si>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</si>
  <si>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</si>
  <si>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</si>
  <si>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</si>
  <si>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</si>
  <si>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</si>
  <si>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</si>
  <si>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</si>
  <si>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</si>
  <si>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</si>
  <si>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</si>
  <si>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</si>
  <si>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</si>
  <si>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</si>
  <si>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</si>
  <si>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</si>
  <si>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</si>
  <si>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</si>
  <si>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</si>
  <si>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</si>
  <si>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</si>
  <si>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</si>
  <si>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</si>
  <si>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</si>
  <si>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</si>
  <si>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</si>
  <si>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</si>
  <si>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</si>
  <si>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</si>
  <si>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</si>
  <si>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</si>
  <si>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</si>
  <si>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</si>
  <si>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</si>
  <si>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</si>
  <si>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</si>
  <si>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</si>
  <si>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</si>
  <si>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</si>
  <si>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</si>
  <si>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</si>
  <si>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</si>
  <si>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</si>
  <si>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</si>
  <si>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</si>
  <si>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</si>
  <si>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</si>
  <si>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</si>
  <si>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</si>
  <si>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</si>
  <si>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</si>
  <si>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</si>
  <si>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</si>
  <si>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</si>
  <si>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</si>
  <si>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</si>
  <si>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</si>
  <si>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</si>
  <si>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</si>
  <si>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</si>
  <si>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</si>
  <si>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</si>
  <si>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</si>
  <si>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</si>
  <si>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</si>
  <si>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</si>
  <si>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</si>
  <si>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</si>
  <si>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</si>
  <si>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</si>
  <si>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</si>
  <si>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</si>
  <si>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</si>
  <si>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</si>
  <si>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</si>
  <si>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</si>
  <si>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</si>
  <si>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</si>
  <si>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</si>
  <si>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</si>
  <si>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</si>
  <si>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</si>
  <si>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</si>
  <si>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</si>
  <si>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</si>
  <si>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</si>
  <si>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</si>
  <si>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</si>
  <si>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</si>
  <si>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</si>
  <si>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</si>
  <si>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</si>
  <si>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</si>
  <si>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</si>
  <si>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</si>
  <si>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</si>
  <si>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</si>
  <si>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</si>
  <si>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</si>
  <si>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</si>
  <si>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</si>
  <si>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</si>
  <si>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</si>
  <si>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</si>
  <si>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</si>
  <si>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</si>
  <si>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</si>
  <si>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</si>
  <si>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</si>
  <si>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</si>
  <si>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</si>
  <si>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</si>
  <si>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</si>
  <si>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</si>
  <si>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</si>
  <si>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</si>
  <si>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</si>
  <si>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</si>
  <si>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</si>
  <si>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</si>
  <si>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</si>
  <si>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</si>
  <si>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</si>
  <si>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</si>
  <si>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</si>
  <si>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</si>
  <si>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</si>
  <si>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</si>
  <si>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</si>
  <si>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</si>
  <si>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</si>
  <si>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</si>
  <si>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</si>
  <si>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</si>
  <si>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</si>
  <si>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</si>
  <si>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</si>
  <si>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</si>
  <si>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</si>
  <si>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</si>
  <si>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</si>
  <si>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</si>
  <si>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</si>
  <si>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</si>
  <si>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</si>
  <si>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</si>
  <si>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</si>
  <si>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</si>
  <si>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</si>
  <si>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</si>
  <si>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</si>
  <si>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</si>
  <si>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</si>
  <si>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</si>
  <si>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</si>
  <si>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</si>
  <si>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</si>
  <si>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</si>
  <si>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</si>
  <si>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</si>
  <si>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</si>
  <si>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</si>
  <si>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</si>
  <si>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</si>
  <si>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</si>
  <si>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</si>
  <si>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</si>
  <si>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</si>
  <si>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</si>
  <si>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</si>
  <si>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</si>
  <si>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</si>
  <si>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</si>
  <si>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</si>
  <si>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</si>
  <si>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</si>
  <si>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</si>
  <si>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</si>
  <si>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</si>
  <si>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</si>
  <si>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</si>
  <si>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</si>
  <si>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</si>
  <si>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</si>
  <si>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</si>
  <si>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</si>
  <si>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</si>
  <si>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</si>
  <si>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</si>
  <si>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</si>
  <si>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</si>
  <si>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</si>
  <si>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</si>
  <si>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</si>
  <si>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</si>
  <si>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</si>
  <si>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</si>
  <si>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</si>
  <si>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</si>
  <si>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</si>
  <si>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</si>
  <si>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</si>
  <si>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</si>
  <si>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</si>
  <si>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</si>
  <si>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</si>
  <si>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</si>
  <si>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</si>
  <si>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</si>
  <si>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</si>
  <si>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</si>
  <si>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</si>
  <si>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</si>
  <si>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</si>
  <si>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</si>
  <si>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</si>
  <si>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</si>
  <si>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</si>
  <si>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</si>
  <si>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</si>
  <si>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</si>
  <si>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</si>
  <si>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</si>
  <si>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</si>
  <si>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</si>
  <si>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</si>
  <si>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</si>
  <si>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</si>
  <si>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</si>
  <si>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</si>
  <si>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</si>
  <si>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</si>
  <si>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</si>
  <si>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</si>
  <si>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</si>
  <si>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</si>
  <si>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</si>
  <si>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</si>
  <si>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</si>
  <si>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</si>
  <si>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</si>
  <si>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</si>
  <si>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</si>
  <si>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</si>
  <si>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</si>
  <si>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</si>
  <si>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</si>
  <si>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</si>
  <si>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</si>
  <si>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</si>
  <si>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</si>
  <si>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</si>
  <si>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</si>
  <si>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</si>
  <si>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</si>
  <si>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</si>
  <si>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</si>
  <si>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</si>
  <si>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</si>
  <si>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</si>
  <si>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</si>
  <si>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</si>
  <si>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</si>
  <si>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</si>
  <si>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</si>
  <si>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</si>
  <si>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</si>
  <si>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</si>
  <si>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</si>
  <si>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</si>
  <si>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</si>
  <si>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</si>
  <si>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</si>
  <si>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</si>
  <si>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</si>
  <si>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</si>
  <si>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</si>
  <si>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</si>
  <si>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</si>
  <si>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</si>
  <si>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</si>
  <si>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</si>
  <si>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</si>
  <si>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</si>
  <si>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</si>
  <si>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</si>
  <si>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</si>
  <si>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</si>
  <si>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</si>
  <si>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</si>
  <si>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</si>
  <si>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</si>
  <si>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</si>
  <si>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</si>
  <si>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</si>
  <si>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</si>
  <si>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</si>
  <si>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</si>
  <si>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</si>
  <si>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</si>
  <si>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</si>
  <si>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</si>
  <si>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</si>
  <si>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</si>
  <si>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</si>
  <si>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</si>
  <si>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</si>
  <si>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</si>
  <si>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</si>
  <si>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</si>
  <si>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</si>
  <si>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</si>
  <si>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</si>
  <si>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</si>
  <si>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</si>
  <si>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</si>
  <si>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</si>
  <si>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</si>
  <si>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</si>
  <si>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</si>
  <si>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</si>
  <si>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</si>
  <si>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</si>
  <si>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</si>
  <si>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</si>
  <si>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</si>
  <si>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</si>
  <si>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</si>
  <si>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</si>
  <si>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</si>
  <si>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</si>
  <si>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</si>
  <si>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</si>
  <si>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</si>
  <si>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</si>
  <si>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</si>
  <si>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</si>
  <si>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</si>
  <si>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</si>
  <si>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</si>
  <si>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</si>
  <si>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</si>
  <si>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</si>
  <si>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</si>
  <si>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</si>
  <si>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</si>
  <si>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</si>
  <si>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</si>
  <si>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</si>
  <si>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</si>
  <si>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</si>
  <si>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</si>
  <si>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</si>
  <si>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</si>
  <si>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</si>
  <si>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</si>
  <si>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</si>
  <si>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</si>
  <si>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</si>
  <si>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</si>
  <si>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</si>
  <si>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</si>
  <si>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</si>
  <si>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</si>
  <si>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</si>
  <si>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</si>
  <si>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</si>
  <si>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</si>
  <si>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</si>
  <si>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</si>
  <si>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</si>
  <si>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</si>
  <si>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</si>
  <si>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</si>
  <si>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</si>
  <si>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</si>
  <si>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</si>
  <si>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</si>
  <si>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</si>
  <si>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</si>
  <si>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</si>
  <si>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</si>
  <si>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</si>
  <si>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</si>
  <si>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</si>
  <si>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</si>
  <si>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</si>
  <si>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</si>
  <si>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</si>
  <si>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</si>
  <si>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</si>
  <si>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</si>
  <si>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</si>
  <si>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</si>
  <si>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</si>
  <si>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</si>
  <si>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</si>
  <si>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</si>
  <si>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</si>
  <si>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</si>
  <si>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</si>
  <si>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</si>
  <si>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</si>
  <si>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</si>
  <si>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</si>
  <si>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</si>
  <si>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</si>
  <si>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</si>
  <si>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</si>
  <si>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</si>
  <si>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</si>
  <si>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</si>
  <si>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</si>
  <si>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</si>
  <si>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</si>
  <si>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</si>
  <si>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</si>
  <si>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</si>
  <si>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</si>
  <si>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</si>
  <si>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</si>
  <si>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</si>
  <si>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</si>
  <si>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</si>
  <si>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</si>
  <si>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</si>
  <si>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</si>
  <si>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</si>
  <si>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</si>
  <si>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</si>
  <si>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</si>
  <si>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</si>
  <si>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</si>
  <si>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</si>
  <si>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</si>
  <si>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</si>
  <si>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</si>
  <si>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</si>
  <si>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</si>
  <si>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</si>
  <si>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</si>
  <si>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</si>
  <si>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</si>
  <si>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</si>
  <si>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</si>
  <si>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</si>
  <si>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</si>
  <si>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</si>
  <si>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</si>
  <si>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</si>
  <si>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</si>
  <si>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</si>
  <si>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</si>
  <si>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</si>
  <si>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</si>
  <si>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</si>
  <si>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</si>
  <si>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</si>
  <si>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</si>
  <si>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</si>
  <si>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</si>
  <si>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</si>
  <si>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</si>
  <si>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</si>
  <si>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</si>
  <si>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</si>
  <si>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</si>
  <si>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</si>
  <si>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</si>
  <si>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</si>
  <si>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</si>
  <si>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</si>
  <si>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</si>
  <si>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</si>
  <si>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</si>
  <si>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</si>
  <si>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</si>
  <si>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</si>
  <si>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</si>
  <si>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</si>
  <si>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</si>
  <si>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</si>
  <si>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</si>
  <si>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</si>
  <si>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</si>
  <si>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</si>
  <si>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</si>
  <si>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</si>
  <si>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</si>
  <si>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</si>
  <si>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</si>
  <si>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</si>
  <si>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</si>
  <si>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</si>
  <si>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</si>
  <si>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</si>
  <si>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</si>
  <si>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</si>
  <si>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</si>
  <si>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</si>
  <si>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</si>
  <si>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</si>
  <si>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</si>
  <si>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</si>
  <si>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</si>
  <si>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</si>
  <si>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</si>
  <si>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</si>
  <si>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</si>
  <si>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</si>
  <si>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</si>
  <si>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</si>
  <si>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</si>
  <si>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</si>
  <si>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</si>
  <si>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</si>
  <si>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</si>
  <si>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</si>
  <si>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</si>
  <si>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</si>
  <si>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</si>
  <si>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</si>
  <si>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</si>
  <si>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</si>
  <si>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</si>
  <si>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</si>
  <si>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</si>
  <si>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</si>
  <si>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</si>
  <si>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</si>
  <si>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</si>
  <si>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</si>
  <si>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</si>
  <si>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</si>
  <si>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</si>
  <si>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</si>
  <si>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</si>
  <si>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</si>
  <si>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</si>
  <si>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</si>
  <si>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</si>
  <si>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</si>
  <si>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</si>
  <si>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</si>
  <si>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</si>
  <si>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</si>
  <si>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</si>
  <si>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</si>
  <si>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</si>
  <si>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</si>
  <si>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</si>
  <si>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</si>
  <si>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</si>
  <si>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</si>
  <si>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</si>
  <si>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</si>
  <si>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</si>
  <si>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</si>
  <si>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</si>
  <si>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</si>
  <si>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</si>
  <si>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</si>
  <si>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</si>
  <si>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</si>
  <si>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</si>
  <si>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</si>
  <si>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</si>
  <si>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</si>
  <si>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</si>
  <si>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</si>
  <si>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</si>
  <si>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</si>
  <si>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</si>
  <si>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</si>
  <si>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</si>
  <si>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</si>
  <si>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</si>
  <si>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</si>
  <si>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</si>
  <si>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</si>
  <si>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</si>
  <si>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</si>
  <si>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</si>
  <si>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</si>
  <si>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</si>
  <si>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</si>
  <si>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</si>
  <si>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</si>
  <si>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</si>
  <si>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</si>
  <si>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</si>
  <si>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</si>
  <si>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</si>
  <si>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</si>
  <si>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</si>
  <si>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</si>
  <si>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</si>
  <si>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</si>
  <si>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</si>
  <si>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</si>
  <si>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</si>
  <si>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</si>
  <si>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</si>
  <si>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</si>
  <si>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</si>
  <si>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</si>
  <si>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</si>
  <si>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</si>
  <si>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</si>
  <si>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</si>
  <si>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</si>
  <si>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</si>
  <si>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</si>
  <si>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</si>
  <si>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</si>
  <si>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</si>
  <si>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</si>
  <si>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</si>
  <si>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</si>
  <si>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</si>
  <si>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</si>
  <si>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</si>
  <si>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</si>
  <si>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</si>
  <si>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</si>
  <si>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</si>
  <si>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</si>
  <si>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</si>
  <si>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</si>
  <si>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</si>
  <si>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</si>
  <si>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</si>
  <si>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</si>
  <si>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</si>
  <si>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</si>
  <si>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</si>
  <si>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</si>
  <si>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</si>
  <si>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</si>
  <si>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</si>
  <si>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</si>
  <si>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</si>
  <si>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</si>
  <si>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</si>
  <si>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</si>
  <si>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</si>
  <si>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</si>
  <si>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</si>
  <si>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</si>
  <si>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</si>
  <si>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</si>
  <si>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</si>
  <si>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</si>
  <si>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</si>
  <si>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</si>
  <si>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</si>
  <si>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</si>
  <si>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</si>
  <si>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</si>
  <si>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</si>
  <si>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</si>
  <si>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</si>
  <si>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</si>
  <si>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</si>
  <si>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</si>
  <si>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</si>
  <si>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</si>
  <si>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</si>
  <si>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</si>
  <si>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</si>
  <si>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</si>
  <si>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</si>
  <si>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</si>
  <si>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</si>
  <si>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</si>
  <si>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</si>
  <si>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</si>
  <si>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</si>
  <si>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</si>
  <si>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</si>
  <si>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</si>
  <si>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</si>
  <si>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</si>
  <si>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</si>
  <si>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</si>
  <si>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</si>
  <si>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</si>
  <si>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</si>
  <si>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</si>
  <si>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</si>
  <si>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</si>
  <si>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</si>
  <si>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</si>
  <si>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</si>
  <si>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</si>
  <si>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</si>
  <si>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</si>
  <si>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</si>
  <si>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</si>
  <si>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</si>
  <si>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</si>
  <si>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</si>
  <si>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</si>
  <si>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</si>
  <si>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</si>
  <si>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</si>
  <si>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</si>
  <si>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</si>
  <si>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</si>
  <si>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</si>
  <si>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</si>
  <si>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</si>
  <si>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</si>
  <si>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</si>
  <si>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</si>
  <si>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</si>
  <si>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</si>
  <si>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</si>
  <si>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</si>
  <si>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</si>
  <si>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</si>
  <si>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</si>
  <si>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</si>
  <si>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</si>
  <si>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</si>
  <si>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</si>
  <si>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</si>
  <si>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</si>
  <si>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</si>
  <si>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</si>
  <si>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</si>
  <si>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</si>
  <si>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</si>
  <si>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</si>
  <si>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</si>
  <si>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</si>
  <si>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</si>
  <si>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</si>
  <si>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</si>
  <si>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</si>
  <si>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</si>
  <si>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</si>
  <si>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</si>
  <si>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</si>
  <si>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</si>
  <si>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</si>
  <si>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</si>
  <si>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</si>
  <si>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</si>
  <si>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</si>
  <si>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</si>
  <si>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</si>
  <si>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</si>
  <si>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</si>
  <si>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</si>
  <si>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</si>
  <si>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</si>
  <si>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</si>
  <si>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</si>
  <si>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</si>
  <si>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</si>
  <si>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</si>
  <si>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</si>
  <si>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</si>
  <si>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</si>
  <si>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</si>
  <si>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</si>
  <si>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</si>
  <si>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</si>
  <si>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</si>
  <si>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</si>
  <si>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</si>
  <si>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</si>
  <si>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</si>
  <si>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</si>
  <si>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</si>
  <si>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</si>
  <si>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</si>
  <si>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</si>
  <si>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</si>
  <si>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</si>
  <si>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</si>
  <si>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</si>
  <si>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</si>
  <si>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</si>
  <si>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</si>
  <si>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</si>
  <si>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</si>
  <si>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</si>
  <si>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</si>
  <si>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</si>
  <si>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</si>
  <si>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</si>
  <si>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</si>
  <si>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</si>
  <si>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</si>
  <si>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</si>
  <si>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</si>
  <si>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</si>
  <si>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</si>
  <si>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</si>
  <si>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</si>
  <si>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</si>
  <si>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</si>
  <si>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</si>
  <si>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</si>
  <si>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</si>
  <si>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</si>
  <si>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</si>
  <si>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</si>
  <si>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</si>
  <si>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</si>
  <si>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</si>
  <si>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</si>
  <si>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</si>
  <si>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</si>
  <si>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</si>
  <si>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</si>
  <si>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</si>
  <si>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</si>
  <si>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</si>
  <si>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</si>
  <si>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</si>
  <si>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</si>
  <si>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</si>
  <si>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</si>
  <si>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</si>
  <si>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</si>
  <si>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</si>
  <si>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</si>
  <si>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</si>
  <si>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</si>
  <si>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</si>
  <si>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</si>
  <si>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</si>
  <si>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</si>
  <si>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</si>
  <si>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</si>
  <si>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</si>
  <si>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</si>
  <si>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</si>
  <si>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</si>
  <si>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</si>
  <si>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</si>
  <si>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</si>
  <si>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</si>
  <si>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</si>
  <si>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</si>
  <si>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</si>
  <si>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</si>
  <si>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</si>
  <si>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</si>
  <si>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</si>
  <si>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</si>
  <si>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</si>
  <si>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</si>
  <si>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</si>
  <si>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</si>
  <si>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</si>
  <si>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</si>
  <si>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</si>
  <si>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</si>
  <si>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</si>
  <si>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</si>
  <si>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</si>
  <si>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</si>
  <si>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</si>
  <si>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</si>
  <si>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</si>
  <si>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</si>
  <si>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</si>
  <si>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</si>
  <si>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</si>
  <si>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</si>
  <si>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</si>
  <si>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</si>
  <si>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</si>
  <si>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</si>
  <si>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</si>
  <si>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</si>
  <si>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</si>
  <si>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</si>
  <si>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</si>
  <si>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</si>
  <si>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</si>
  <si>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</si>
  <si>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</si>
  <si>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</si>
  <si>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</si>
  <si>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</si>
  <si>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</si>
  <si>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</si>
  <si>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</si>
  <si>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</si>
  <si>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</si>
  <si>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</si>
  <si>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</si>
  <si>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</si>
  <si>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</si>
  <si>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</si>
  <si>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</si>
  <si>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</si>
  <si>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</si>
  <si>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</si>
  <si>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</si>
  <si>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</si>
  <si>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</si>
  <si>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</si>
  <si>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</si>
  <si>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</si>
  <si>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</si>
  <si>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</si>
  <si>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</si>
  <si>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</si>
  <si>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</si>
  <si>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</si>
  <si>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</si>
  <si>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</si>
  <si>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</si>
  <si>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</si>
  <si>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</si>
  <si>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</si>
  <si>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</si>
  <si>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</si>
  <si>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</si>
  <si>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</si>
  <si>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</si>
  <si>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</si>
  <si>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</si>
  <si>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</si>
  <si>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</si>
  <si>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</si>
  <si>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</si>
  <si>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</si>
  <si>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</si>
  <si>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</si>
  <si>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</si>
  <si>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</si>
  <si>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</si>
  <si>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</si>
  <si>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</si>
  <si>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</si>
  <si>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</si>
  <si>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</si>
  <si>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</si>
  <si>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</si>
  <si>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</si>
  <si>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</si>
  <si>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</si>
  <si>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</si>
  <si>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</si>
  <si>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</si>
  <si>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</si>
  <si>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</si>
  <si>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</si>
  <si>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</si>
  <si>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</si>
  <si>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</si>
  <si>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</si>
  <si>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</si>
  <si>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</si>
  <si>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</si>
  <si>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</si>
  <si>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</si>
  <si>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</si>
  <si>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</si>
  <si>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</si>
  <si>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</si>
  <si>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</si>
  <si>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</si>
  <si>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</si>
  <si>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</si>
  <si>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</si>
  <si>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</si>
  <si>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</si>
  <si>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</si>
  <si>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</si>
  <si>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</si>
  <si>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</si>
  <si>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</si>
  <si>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</si>
  <si>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</si>
  <si>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</si>
  <si>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</si>
  <si>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</si>
  <si>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</si>
  <si>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</si>
  <si>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</si>
  <si>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</si>
  <si>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</si>
  <si>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</si>
  <si>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</si>
  <si>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</si>
  <si>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</si>
  <si>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</si>
  <si>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</si>
  <si>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</si>
  <si>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</si>
  <si>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</si>
  <si>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</si>
  <si>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</si>
  <si>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</si>
  <si>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</si>
  <si>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</si>
  <si>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</si>
  <si>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</si>
  <si>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</si>
  <si>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</si>
  <si>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</si>
  <si>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</si>
  <si>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</si>
  <si>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</si>
  <si>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</si>
  <si>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</si>
  <si>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</si>
  <si>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</si>
  <si>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</si>
  <si>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</si>
  <si>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</si>
  <si>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</si>
  <si>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</si>
  <si>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</si>
  <si>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</si>
  <si>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</si>
  <si>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</si>
  <si>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</si>
  <si>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</si>
  <si>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</si>
  <si>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</si>
  <si>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</si>
  <si>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</si>
  <si>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</si>
  <si>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</si>
  <si>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</si>
  <si>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</si>
  <si>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</si>
  <si>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</si>
  <si>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</si>
  <si>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</si>
  <si>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</si>
  <si>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</si>
  <si>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</si>
  <si>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</si>
  <si>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</si>
  <si>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</si>
  <si>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</si>
  <si>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</si>
  <si>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</si>
  <si>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</si>
  <si>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</si>
  <si>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</si>
  <si>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</si>
  <si>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</si>
  <si>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</si>
  <si>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</si>
  <si>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</si>
  <si>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</si>
  <si>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</si>
  <si>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</si>
  <si>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</si>
  <si>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</si>
  <si>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</si>
  <si>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</si>
  <si>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</si>
  <si>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</si>
  <si>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</si>
  <si>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</si>
  <si>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</si>
  <si>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</si>
  <si>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</si>
  <si>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</si>
  <si>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</si>
  <si>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</si>
  <si>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</si>
  <si>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</si>
  <si>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</si>
  <si>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</si>
  <si>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</si>
  <si>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</si>
  <si>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</si>
  <si>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</si>
  <si>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</si>
  <si>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</si>
  <si>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</si>
  <si>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</si>
  <si>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</si>
  <si>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</si>
  <si>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</si>
  <si>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</si>
  <si>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</si>
  <si>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</si>
  <si>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</si>
  <si>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</si>
  <si>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</si>
  <si>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</si>
  <si>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</si>
  <si>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</si>
  <si>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</si>
  <si>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</si>
  <si>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</si>
  <si>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</si>
  <si>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</si>
  <si>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</si>
  <si>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</si>
  <si>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</si>
  <si>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</si>
  <si>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</si>
  <si>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</si>
  <si>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</si>
  <si>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</si>
  <si>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</si>
  <si>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</si>
  <si>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</si>
  <si>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</si>
  <si>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</si>
  <si>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</si>
  <si>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</si>
  <si>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</si>
  <si>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</si>
  <si>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</si>
  <si>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</si>
  <si>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</si>
  <si>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</si>
  <si>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</si>
  <si>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</si>
  <si>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</si>
  <si>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</si>
  <si>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</si>
  <si>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</si>
  <si>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</si>
  <si>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</si>
  <si>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</si>
  <si>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</si>
  <si>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</si>
  <si>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</si>
  <si>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</si>
  <si>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</si>
  <si>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</si>
  <si>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</si>
  <si>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</si>
  <si>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</si>
  <si>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</si>
  <si>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</si>
  <si>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</si>
  <si>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</si>
  <si>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</si>
  <si>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</si>
  <si>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</si>
  <si>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</si>
  <si>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</si>
  <si>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</si>
  <si>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</si>
  <si>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</si>
  <si>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</si>
  <si>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</si>
  <si>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</si>
  <si>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</si>
  <si>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</si>
  <si>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</si>
  <si>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</si>
  <si>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</si>
  <si>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</si>
  <si>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</si>
  <si>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</si>
  <si>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</si>
  <si>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</si>
  <si>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</si>
  <si>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</si>
  <si>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</si>
  <si>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</si>
  <si>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</si>
  <si>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</si>
  <si>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</si>
  <si>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</si>
  <si>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</si>
  <si>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</si>
  <si>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</si>
  <si>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</si>
  <si>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</si>
  <si>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</si>
  <si>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</si>
  <si>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</si>
  <si>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</si>
  <si>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</si>
  <si>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</si>
  <si>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</si>
  <si>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</si>
  <si>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</si>
  <si>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</si>
  <si>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</si>
  <si>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</si>
  <si>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</si>
  <si>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</si>
  <si>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</si>
  <si>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</si>
  <si>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</si>
  <si>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</si>
  <si>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</si>
  <si>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</si>
  <si>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</si>
  <si>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</si>
  <si>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</si>
  <si>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</si>
  <si>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</si>
  <si>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</si>
  <si>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</si>
  <si>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</si>
  <si>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</si>
  <si>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</si>
  <si>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</si>
  <si>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</si>
  <si>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</si>
  <si>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</si>
  <si>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</si>
  <si>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</si>
  <si>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</si>
  <si>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</si>
  <si>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</si>
  <si>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</si>
  <si>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</si>
  <si>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</si>
  <si>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</si>
  <si>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</si>
  <si>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</si>
  <si>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</si>
  <si>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</si>
  <si>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</si>
  <si>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</si>
  <si>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</si>
  <si>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</si>
  <si>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</si>
  <si>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</si>
  <si>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</si>
  <si>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</si>
  <si>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</si>
  <si>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</si>
  <si>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</si>
  <si>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</si>
  <si>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</si>
  <si>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</si>
  <si>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</si>
  <si>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</si>
  <si>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</si>
  <si>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</si>
  <si>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</si>
  <si>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</si>
  <si>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</si>
  <si>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</si>
  <si>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</si>
  <si>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</si>
  <si>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</si>
  <si>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</si>
  <si>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</si>
  <si>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</si>
  <si>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</si>
  <si>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</si>
  <si>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</si>
  <si>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</si>
  <si>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</si>
  <si>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</si>
  <si>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</si>
  <si>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</si>
  <si>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</si>
  <si>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</si>
  <si>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</si>
  <si>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</si>
  <si>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</si>
  <si>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</si>
  <si>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</si>
  <si>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</si>
  <si>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</si>
  <si>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</si>
  <si>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</si>
  <si>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</si>
  <si>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</si>
  <si>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</si>
  <si>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</si>
  <si>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</si>
  <si>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</si>
  <si>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</si>
  <si>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</si>
  <si>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</si>
  <si>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</si>
  <si>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</si>
  <si>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</si>
  <si>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</si>
  <si>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</si>
  <si>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</si>
  <si>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</si>
  <si>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</si>
  <si>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</si>
  <si>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</si>
  <si>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</si>
  <si>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</si>
  <si>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</si>
  <si>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</si>
  <si>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</si>
  <si>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</si>
  <si>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</si>
  <si>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</si>
  <si>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</si>
  <si>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</si>
  <si>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</si>
  <si>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</si>
  <si>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</si>
  <si>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</si>
  <si>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</si>
  <si>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</si>
  <si>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</si>
  <si>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</si>
  <si>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</si>
  <si>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</si>
  <si>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</si>
  <si>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</si>
  <si>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</si>
  <si>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</si>
  <si>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</si>
  <si>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</si>
  <si>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</si>
  <si>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</si>
  <si>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</si>
  <si>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</si>
  <si>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</si>
  <si>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</si>
  <si>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</si>
  <si>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</si>
  <si>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</si>
  <si>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</si>
  <si>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</si>
  <si>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</si>
  <si>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</si>
  <si>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</si>
  <si>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</si>
  <si>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</si>
  <si>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</si>
  <si>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</si>
  <si>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</si>
  <si>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</si>
  <si>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</si>
  <si>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</si>
  <si>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</si>
  <si>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</si>
  <si>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</si>
  <si>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</si>
  <si>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</si>
  <si>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</si>
  <si>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</si>
  <si>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</si>
  <si>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</si>
  <si>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</si>
  <si>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</si>
  <si>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</si>
  <si>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</si>
  <si>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</si>
  <si>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</si>
  <si>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</si>
  <si>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</si>
  <si>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</si>
  <si>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</si>
  <si>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</si>
  <si>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</si>
  <si>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</si>
  <si>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</si>
  <si>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</si>
  <si>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</si>
  <si>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</si>
  <si>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</si>
  <si>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</si>
  <si>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</si>
  <si>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</si>
  <si>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</si>
  <si>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</si>
  <si>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</si>
  <si>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</si>
  <si>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</si>
  <si>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</si>
  <si>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</si>
  <si>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</si>
  <si>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</si>
  <si>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</si>
  <si>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</si>
  <si>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</si>
  <si>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</si>
  <si>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</si>
  <si>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</si>
  <si>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</si>
  <si>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</si>
  <si>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</si>
  <si>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</si>
  <si>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</si>
  <si>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</si>
  <si>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</si>
  <si>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</si>
  <si>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</si>
  <si>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</si>
  <si>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</si>
  <si>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</si>
  <si>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</si>
  <si>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</si>
  <si>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</si>
  <si>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</si>
  <si>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</si>
  <si>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</si>
  <si>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</si>
  <si>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</si>
  <si>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</si>
  <si>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</si>
  <si>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</si>
  <si>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</si>
  <si>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</si>
  <si>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</si>
  <si>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</si>
  <si>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</si>
  <si>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</si>
  <si>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</si>
  <si>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</si>
  <si>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</si>
  <si>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</si>
  <si>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</si>
  <si>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</si>
  <si>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</si>
  <si>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</si>
  <si>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</si>
  <si>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</si>
  <si>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</si>
  <si>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</si>
  <si>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</si>
  <si>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</si>
  <si>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</si>
  <si>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</si>
  <si>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</si>
  <si>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</si>
  <si>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</si>
  <si>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</si>
  <si>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</si>
  <si>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</si>
  <si>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</si>
  <si>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</si>
  <si>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</si>
  <si>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</si>
  <si>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</si>
  <si>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</si>
  <si>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</si>
  <si>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</si>
  <si>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</si>
  <si>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</si>
  <si>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</si>
  <si>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</si>
  <si>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</si>
  <si>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</si>
  <si>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</si>
  <si>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</si>
  <si>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</si>
  <si>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</si>
  <si>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</si>
  <si>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</si>
  <si>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</si>
  <si>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</si>
  <si>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</si>
  <si>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</si>
  <si>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</si>
  <si>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</si>
  <si>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</si>
  <si>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</si>
  <si>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</si>
  <si>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</si>
  <si>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</si>
  <si>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</si>
  <si>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</si>
  <si>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</si>
  <si>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</si>
  <si>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</si>
  <si>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</si>
  <si>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</si>
  <si>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</si>
  <si>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</si>
  <si>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</si>
  <si>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</si>
  <si>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</si>
  <si>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</si>
  <si>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</si>
  <si>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</si>
  <si>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</si>
  <si>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</si>
  <si>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</si>
  <si>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</si>
  <si>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</si>
  <si>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</si>
  <si>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</si>
  <si>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</si>
  <si>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</si>
  <si>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</si>
  <si>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</si>
  <si>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</si>
  <si>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</si>
  <si>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</si>
  <si>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</si>
  <si>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</si>
  <si>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</si>
  <si>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</si>
  <si>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</si>
  <si>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</si>
  <si>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</si>
  <si>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</si>
  <si>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</si>
  <si>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</si>
  <si>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</si>
  <si>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</si>
  <si>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</si>
  <si>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</si>
  <si>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</si>
  <si>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</si>
  <si>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</si>
  <si>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</si>
  <si>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</si>
  <si>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</si>
  <si>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</si>
  <si>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</si>
  <si>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</si>
  <si>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</si>
  <si>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</si>
  <si>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</si>
  <si>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</si>
  <si>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</si>
  <si>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</si>
  <si>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</si>
  <si>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</si>
  <si>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</si>
  <si>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</si>
  <si>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</si>
  <si>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</si>
  <si>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</si>
  <si>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</si>
  <si>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</si>
  <si>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</si>
  <si>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</si>
  <si>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</si>
  <si>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</si>
  <si>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</si>
  <si>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</si>
  <si>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</si>
  <si>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</si>
  <si>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</si>
  <si>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</si>
  <si>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</si>
  <si>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</si>
  <si>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</si>
  <si>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</si>
  <si>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</si>
  <si>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</si>
  <si>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</si>
  <si>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</si>
  <si>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</si>
  <si>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</si>
  <si>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</si>
  <si>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</si>
  <si>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</si>
  <si>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</si>
  <si>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</si>
  <si>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</si>
  <si>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</si>
  <si>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</si>
  <si>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</si>
  <si>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</si>
  <si>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</si>
  <si>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</si>
  <si>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</si>
  <si>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</si>
  <si>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</si>
  <si>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</si>
  <si>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</si>
  <si>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</si>
  <si>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</si>
  <si>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</si>
  <si>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</si>
  <si>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</si>
  <si>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</si>
  <si>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</si>
  <si>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</si>
  <si>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</si>
  <si>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</si>
  <si>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</si>
  <si>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</si>
  <si>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</si>
  <si>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</si>
  <si>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</si>
  <si>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</si>
  <si>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</si>
  <si>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</si>
  <si>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</si>
  <si>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</si>
  <si>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</si>
  <si>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</si>
  <si>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</si>
  <si>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</si>
  <si>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</si>
  <si>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</si>
  <si>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</si>
  <si>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</si>
  <si>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</si>
  <si>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</si>
  <si>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</si>
  <si>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</si>
  <si>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</si>
  <si>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</si>
  <si>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</si>
  <si>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</si>
  <si>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</si>
  <si>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</si>
  <si>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</si>
  <si>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</si>
  <si>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</si>
  <si>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</si>
  <si>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</si>
  <si>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</si>
  <si>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</si>
  <si>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</si>
  <si>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</si>
  <si>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</si>
  <si>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</si>
  <si>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</si>
  <si>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</si>
  <si>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</si>
  <si>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</si>
  <si>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</si>
  <si>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</si>
  <si>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</si>
  <si>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</si>
  <si>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</si>
  <si>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</si>
  <si>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</si>
  <si>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</si>
  <si>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</si>
  <si>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</si>
  <si>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</si>
  <si>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</si>
  <si>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</si>
  <si>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</si>
  <si>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</si>
  <si>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</si>
  <si>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</si>
  <si>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</si>
  <si>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</si>
  <si>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</si>
  <si>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</si>
  <si>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</si>
  <si>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</si>
  <si>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</si>
  <si>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</si>
  <si>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</si>
  <si>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</si>
  <si>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</si>
  <si>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</si>
  <si>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</si>
  <si>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</si>
  <si>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</si>
  <si>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</si>
  <si>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</si>
  <si>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</si>
  <si>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</si>
  <si>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</si>
  <si>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</si>
  <si>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</si>
  <si>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</si>
  <si>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</si>
  <si>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</si>
  <si>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</si>
  <si>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</si>
  <si>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</si>
  <si>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</si>
  <si>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</si>
  <si>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</si>
  <si>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</si>
  <si>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</si>
  <si>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</si>
  <si>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</si>
  <si>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</si>
  <si>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</si>
  <si>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</si>
  <si>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</si>
  <si>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</si>
  <si>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</si>
  <si>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</si>
  <si>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</si>
  <si>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</si>
  <si>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</si>
  <si>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</si>
  <si>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</si>
  <si>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</si>
  <si>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</si>
  <si>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</si>
  <si>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</si>
  <si>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</si>
  <si>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</si>
  <si>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</si>
  <si>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</si>
  <si>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</si>
  <si>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</si>
  <si>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</si>
  <si>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</si>
  <si>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</si>
  <si>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</si>
  <si>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</si>
  <si>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</si>
  <si>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</si>
  <si>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</si>
  <si>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</si>
  <si>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</si>
  <si>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</si>
  <si>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</si>
  <si>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</si>
  <si>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</si>
  <si>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</si>
  <si>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</si>
  <si>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</si>
  <si>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</si>
  <si>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</si>
  <si>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</si>
  <si>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</si>
  <si>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</si>
  <si>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</si>
  <si>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</si>
  <si>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</si>
  <si>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</si>
  <si>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</si>
  <si>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</si>
  <si>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</si>
  <si>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</si>
  <si>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</si>
  <si>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</si>
  <si>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</si>
  <si>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</si>
  <si>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</si>
  <si>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</si>
  <si>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</si>
  <si>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</si>
  <si>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</si>
  <si>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</si>
  <si>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</si>
  <si>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</si>
  <si>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</si>
  <si>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</si>
  <si>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</si>
  <si>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</si>
  <si>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</si>
  <si>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</si>
  <si>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</si>
  <si>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</si>
  <si>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</si>
  <si>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</si>
  <si>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</si>
  <si>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</si>
  <si>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</si>
  <si>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</si>
  <si>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</si>
  <si>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</si>
  <si>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</si>
  <si>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</si>
  <si>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</si>
  <si>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</si>
  <si>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</si>
  <si>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</si>
  <si>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</si>
  <si>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</si>
  <si>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</si>
  <si>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</si>
  <si>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</si>
  <si>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</si>
  <si>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</si>
  <si>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</si>
  <si>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</si>
  <si>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</si>
  <si>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</si>
  <si>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</si>
  <si>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</si>
  <si>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</si>
  <si>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</si>
  <si>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</si>
  <si>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</si>
  <si>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</si>
  <si>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</si>
  <si>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</si>
  <si>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</si>
  <si>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</si>
  <si>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</si>
  <si>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</si>
  <si>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</si>
  <si>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</si>
  <si>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</si>
  <si>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</si>
  <si>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</si>
  <si>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</si>
  <si>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</si>
  <si>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</si>
  <si>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</si>
  <si>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</si>
  <si>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</si>
  <si>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</si>
  <si>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</si>
  <si>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</si>
  <si>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</si>
  <si>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</si>
  <si>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</si>
  <si>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</si>
  <si>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</si>
  <si>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</si>
  <si>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</si>
  <si>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</si>
  <si>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</si>
  <si>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</si>
  <si>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</si>
  <si>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</si>
  <si>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</si>
  <si>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</si>
  <si>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</si>
  <si>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</si>
  <si>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</si>
  <si>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</si>
  <si>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</si>
  <si>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</si>
  <si>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</si>
  <si>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</si>
  <si>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</si>
  <si>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</si>
  <si>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</si>
  <si>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</si>
  <si>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</si>
  <si>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</si>
  <si>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</si>
  <si>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</si>
  <si>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</si>
  <si>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</si>
  <si>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</si>
  <si>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</si>
  <si>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</si>
  <si>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</si>
  <si>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</si>
  <si>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</si>
  <si>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</si>
  <si>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</si>
  <si>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</si>
  <si>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</si>
  <si>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</si>
  <si>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</si>
  <si>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</si>
  <si>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</si>
  <si>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</si>
  <si>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</si>
  <si>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</si>
  <si>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</si>
  <si>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</si>
  <si>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</si>
  <si>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</si>
  <si>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</si>
  <si>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</si>
  <si>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</si>
  <si>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</si>
  <si>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</si>
  <si>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</si>
  <si>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</si>
  <si>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</si>
  <si>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</si>
  <si>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</si>
  <si>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</si>
  <si>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</si>
  <si>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</si>
  <si>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</si>
  <si>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</si>
  <si>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</si>
  <si>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</si>
  <si>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</si>
  <si>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</si>
  <si>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</si>
  <si>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</si>
  <si>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</si>
  <si>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</si>
  <si>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</si>
  <si>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</si>
  <si>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</si>
  <si>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</si>
  <si>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</si>
  <si>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</si>
  <si>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</si>
  <si>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</si>
  <si>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</si>
  <si>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</si>
  <si>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</si>
  <si>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</si>
  <si>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</si>
  <si>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</si>
  <si>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</si>
  <si>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</si>
  <si>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</si>
  <si>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</si>
  <si>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</si>
  <si>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</si>
  <si>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</si>
  <si>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</si>
  <si>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</si>
  <si>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</si>
  <si>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</si>
  <si>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</si>
  <si>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</si>
  <si>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</si>
  <si>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</si>
  <si>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</si>
  <si>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</si>
  <si>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</si>
  <si>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</si>
  <si>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</si>
  <si>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</si>
  <si>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</si>
  <si>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</si>
  <si>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</si>
  <si>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</si>
  <si>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</si>
  <si>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</si>
  <si>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</si>
  <si>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</si>
  <si>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</si>
  <si>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</si>
  <si>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</si>
  <si>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</si>
  <si>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</si>
  <si>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</si>
  <si>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</si>
  <si>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</si>
  <si>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</si>
  <si>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</si>
  <si>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</si>
  <si>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</si>
  <si>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</si>
  <si>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</si>
  <si>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</si>
  <si>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</si>
  <si>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</si>
  <si>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</si>
  <si>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</si>
  <si>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</si>
  <si>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</si>
  <si>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</si>
  <si>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</si>
  <si>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</si>
  <si>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</si>
  <si>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</si>
  <si>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</si>
  <si>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</si>
  <si>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</si>
  <si>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</si>
  <si>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</si>
  <si>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</si>
  <si>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</si>
  <si>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</si>
  <si>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</si>
  <si>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</si>
  <si>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</si>
  <si>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</si>
  <si>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</si>
  <si>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</si>
  <si>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</si>
  <si>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</si>
  <si>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</si>
  <si>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</si>
  <si>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</si>
  <si>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</si>
  <si>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</si>
  <si>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</si>
  <si>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</si>
  <si>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</si>
  <si>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</si>
  <si>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</si>
  <si>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</si>
  <si>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</si>
  <si>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</si>
  <si>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</si>
  <si>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</si>
  <si>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</si>
  <si>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</si>
  <si>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</si>
  <si>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</si>
  <si>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</si>
  <si>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</si>
  <si>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</si>
  <si>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</si>
  <si>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</si>
  <si>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</si>
  <si>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</si>
  <si>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</si>
  <si>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</si>
  <si>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</si>
  <si>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</si>
  <si>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</si>
  <si>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</si>
  <si>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</si>
  <si>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</si>
  <si>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</si>
  <si>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</si>
  <si>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</si>
  <si>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</si>
  <si>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</si>
  <si>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</si>
  <si>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</si>
  <si>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</si>
  <si>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</si>
  <si>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</si>
  <si>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</si>
  <si>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</si>
  <si>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</si>
  <si>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</si>
  <si>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</si>
  <si>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</si>
  <si>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</si>
  <si>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</si>
  <si>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</si>
  <si>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</si>
  <si>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</si>
  <si>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</si>
  <si>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</si>
  <si>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</si>
  <si>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</si>
  <si>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</si>
  <si>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</si>
  <si>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</si>
  <si>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</si>
  <si>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</si>
  <si>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</si>
  <si>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</si>
  <si>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</si>
  <si>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</si>
  <si>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</si>
  <si>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</si>
  <si>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</si>
  <si>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</si>
  <si>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</si>
  <si>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</si>
  <si>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</si>
  <si>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</si>
  <si>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</si>
  <si>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</si>
  <si>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</si>
  <si>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</si>
  <si>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</si>
  <si>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</si>
  <si>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</si>
  <si>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</si>
  <si>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</si>
  <si>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</si>
  <si>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</si>
  <si>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</si>
  <si>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</si>
  <si>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</si>
  <si>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</si>
  <si>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</si>
  <si>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</si>
  <si>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</si>
  <si>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</si>
  <si>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</si>
  <si>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</si>
  <si>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</si>
  <si>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</si>
  <si>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</si>
  <si>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</si>
  <si>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</si>
  <si>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</si>
  <si>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</si>
  <si>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</si>
  <si>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</si>
  <si>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</si>
  <si>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</si>
  <si>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</si>
  <si>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</si>
  <si>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</si>
  <si>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</si>
  <si>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</si>
  <si>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</si>
  <si>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</si>
  <si>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</si>
  <si>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</si>
  <si>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</si>
  <si>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</si>
  <si>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</si>
  <si>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</si>
  <si>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</si>
  <si>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</si>
  <si>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</si>
  <si>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</si>
  <si>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</si>
  <si>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</si>
  <si>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</si>
  <si>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</si>
  <si>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</si>
  <si>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</si>
  <si>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</si>
  <si>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</si>
  <si>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</si>
  <si>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</si>
  <si>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</si>
  <si>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</si>
  <si>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</si>
  <si>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</si>
  <si>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</si>
  <si>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</si>
  <si>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</si>
  <si>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</si>
  <si>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</si>
  <si>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</si>
  <si>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</si>
  <si>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</si>
  <si>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</si>
  <si>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</si>
  <si>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</si>
  <si>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</si>
  <si>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</si>
  <si>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</si>
  <si>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</si>
  <si>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</si>
  <si>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</si>
  <si>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</si>
  <si>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</si>
  <si>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</si>
  <si>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</si>
  <si>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</si>
  <si>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</si>
  <si>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</si>
  <si>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</si>
  <si>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</si>
  <si>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</si>
  <si>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</si>
  <si>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</si>
  <si>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</si>
  <si>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</si>
  <si>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</si>
  <si>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</si>
  <si>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</si>
  <si>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</si>
  <si>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</si>
  <si>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</si>
  <si>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</si>
  <si>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</si>
  <si>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</si>
  <si>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</si>
  <si>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</si>
  <si>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</si>
  <si>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</si>
  <si>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</si>
  <si>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</si>
  <si>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</si>
  <si>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</si>
  <si>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</si>
  <si>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</si>
  <si>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</si>
  <si>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</si>
  <si>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</si>
  <si>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</si>
  <si>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</si>
  <si>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</si>
  <si>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</si>
  <si>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</si>
  <si>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</si>
  <si>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</si>
  <si>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</si>
  <si>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</si>
  <si>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</si>
  <si>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</si>
  <si>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</si>
  <si>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</si>
  <si>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</si>
  <si>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</si>
  <si>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</si>
  <si>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</si>
  <si>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</si>
  <si>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</si>
  <si>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</si>
  <si>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</si>
  <si>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</si>
  <si>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</si>
  <si>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PCM-20251115-00000821</t>
  </si>
  <si>
    <t>ETA 40 min</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</si>
  <si>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</si>
  <si>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</si>
  <si>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</si>
  <si>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</si>
  <si>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</si>
  <si>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</si>
  <si>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</si>
  <si>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was night access issue / USF area team EM team on the way  90 mins</t>
  </si>
  <si>
    <t>PCM-20251115-00000515</t>
  </si>
  <si>
    <t>Access issue, main gate closed and owner not responding</t>
  </si>
  <si>
    <t>NO PCM</t>
  </si>
  <si>
    <t>Heavy rain in area and team on the way to saving HUB site  MKMD0560</t>
  </si>
  <si>
    <t>PCM-20251115-00000847</t>
  </si>
  <si>
    <t>was night access issue / USF area team EM team on the way  20 mins</t>
  </si>
  <si>
    <t xml:space="preserve">Heavy rain in area and team on the way to saving HUB site </t>
  </si>
  <si>
    <t>EM team connected PG at site and local down to save connected sites</t>
  </si>
  <si>
    <t>sceco Cut in area and team saving hub iste</t>
  </si>
  <si>
    <t>PCM-20251115-00000886</t>
  </si>
  <si>
    <t xml:space="preserve">access issue, site located at abandoned tourist village, team will check again at morning </t>
  </si>
  <si>
    <t>Access the owner not responding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</si>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</sst>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4" totalsRowShown="0" headerRowDxfId="174" dataDxfId="173" headerRowBorderDxfId="171" tableBorderDxfId="172" totalsRowBorderDxfId="170">
  <autoFilter ref="A1:L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 totalsRowShown="0" headerRowDxfId="157" dataDxfId="156" headerRowBorderDxfId="154" tableBorderDxfId="155" totalsRowBorderDxfId="153">
  <autoFilter ref="A1:CJ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1" totalsRowShown="0" headerRowDxfId="48" dataDxfId="47" headerRowBorderDxfId="45" tableBorderDxfId="46" totalsRowBorderDxfId="44">
  <autoFilter ref="A1:L1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313.36043020833313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45976.308856134259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45976.308856134259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45976.308856134259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45976.308856134259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45976.308856134259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45976.308856134259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45976.308856134259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45976.308856134259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45976.308856134259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45976.308856134259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45976.308856134259</v>
      </c>
      <c r="H13" s="111"/>
      <c r="I13" s="109" t="str">
        <f>IFERROR(VLOOKUP(D13,DB!A:F,6,0),"")</f>
        <v/>
      </c>
      <c r="J13" s="109" t="str">
        <f>IFERROR(VLOOKUP(D13,DB!A:G,7,0),"")</f>
        <v/>
      </c>
      <c r="K13" s="113"/>
      <c r="L13" s="114" t="str">
        <f>IFERROR(VLOOKUP(D13,DB!A:I,9,0),"")</f>
        <v/>
      </c>
    </row>
    <row r="14" spans="1:15" ht="15" customHeight="1">
      <c r="A14" s="117"/>
      <c r="B14" s="118" t="str">
        <f>IFERROR(VLOOKUP(D14,DB!A:K,11,0),"")</f>
        <v/>
      </c>
      <c r="C14" s="118"/>
      <c r="D14" s="118"/>
      <c r="E14" s="119"/>
      <c r="F14" s="120"/>
      <c r="G14" s="121">
        <f t="shared" ca="1" si="0"/>
        <v>45976.308856134259</v>
      </c>
      <c r="H14" s="120"/>
      <c r="I14" s="118" t="str">
        <f>IFERROR(VLOOKUP(D14,DB!A:F,6,0),"")</f>
        <v/>
      </c>
      <c r="J14" s="118" t="str">
        <f>IFERROR(VLOOKUP(D14,DB!A:G,7,0),"")</f>
        <v/>
      </c>
      <c r="K14" s="122"/>
      <c r="L14" s="123" t="str">
        <f>IFERROR(VLOOKUP(D14,DB!A:I,9,0),"")</f>
        <v/>
      </c>
    </row>
    <row r="15" spans="1:15" ht="15" customHeight="1">
      <c r="A15" s="150"/>
      <c r="B15" s="151" t="str">
        <f>IFERROR(VLOOKUP(D15,DB!A:K,11,0),"")</f>
        <v/>
      </c>
      <c r="C15" s="151"/>
      <c r="D15" s="151"/>
      <c r="E15" s="152"/>
      <c r="F15" s="149"/>
      <c r="G15" s="153">
        <f ca="1">IFERROR(NOW()-F15,"")</f>
        <v>45976.308856134259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45976.308856134259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45976.308856134259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45976.308856134259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45976.308856134259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45976.308856134259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45976.308856134259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45976.308856134259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45976.308856134259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45976.308856134259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45976.308856134259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45976.308856134259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45976.308856134259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45976.308856134259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45976.308856134259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45976.308856134259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45976.308856134259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45976.308856134259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45976.308856134259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45976.308856134259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45976.308856134259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45976.308856134259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45976.308856134259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45976.308856134259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45976.308856134259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45976.308856134259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45976.308856134259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45976.308856134259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45976.308856134259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45976.308856134259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45976.308856134259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45976.308856134259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45976.308856134259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45976.308856134259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45976.308856134259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45976.308856134259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45976.308856134259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45976.308856134259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45976.308856134259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45976.308856134259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45976.308856134259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45976.308856134259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45976.308856134259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45976.308856134259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45976.308856134259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45976.308856134259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45976.308856134259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45976.308856134259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45976.308856134259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45976.308856134259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45976.308856134259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45976.308856134259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45976.308856134259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45976.308856134259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45976.308856134259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45976.308856134259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45976.308856134259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45976.308856134259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45976.308856134259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45976.308856134259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45976.308856134259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45976.308856134259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45976.308856134259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45976.308856134259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45976.308856134259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45976.308856134259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45976.308856134259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45976.308856134259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45976.308856134259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45976.308856134259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45976.308856134259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45976.308856134259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45976.308856134259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45976.308856134259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45976.308856134259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45976.308856134259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45976.308856134259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45976.308856134259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45976.308856134259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45976.308856134259</v>
      </c>
      <c r="H94" s="149"/>
      <c r="I94" s="151" t="str">
        <f>IFERROR(VLOOKUP(D94,DB!A:F,6,0),"")</f>
        <v/>
      </c>
      <c r="J94" s="151" t="str">
        <f>IFERROR(VLOOKUP(D94,DB!A:G,7,0),"")</f>
        <v/>
      </c>
      <c r="K94" s="154"/>
      <c r="L94" s="155" t="str">
        <f>IFERROR(VLOOKUP(D94,DB!A:I,9,0),"")</f>
        <v/>
      </c>
    </row>
  </sheetData>
  <customSheetViews>
    <customSheetView guid="{F6042A99-DD27-4453-835D-0834D95730CC}" filter="1" showAutoFilter="1">
      <pageMargins left="0" right="0" top="0" bottom="0" header="0" footer="0"/>
      <autoFilter ref="B1:M1" xr:uid="{16109AF5-A690-4130-BD68-132C5C845835}"/>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
  <sheetViews>
    <sheetView workbookViewId="0">
      <selection activeCell="A7" sqref="A7:X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151.30901817129779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25344</v>
      </c>
      <c r="E4" s="103" t="s">
        <v>39021</v>
      </c>
      <c r="F4" s="104">
        <v>45976.249143518522</v>
      </c>
      <c r="G4" s="105">
        <f ca="1">IFERROR(NOW()-F4,"-")</f>
        <v>5.971261573722586E-2</v>
      </c>
      <c r="H4" s="104">
        <v>45976.244062500002</v>
      </c>
      <c r="I4" s="18" t="str">
        <f>IFERROR(VLOOKUP(D4,DB!A:F,6,0),"")</f>
        <v>Generator-SG</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45976.308856134259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45976.308856134259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45976.308856134259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45976.308856134259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45976.308856134259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45976.308856134259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45976.308856134259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45976.308856134259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45976.308856134259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45976.308856134259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45976.308856134259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45976.308856134259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45976.308856134259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45976.308856134259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45976.308856134259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45976.308856134259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45976.308856134259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45976.308856134259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45976.308856134259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45976.308856134259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45976.308856134259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45976.308856134259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45976.308856134259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45976.308856134259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45976.308856134259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45976.308856134259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45976.308856134259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45976.308856134259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45976.308856134259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45976.308856134259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45976.308856134259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27"/>
      <c r="B36" s="128" t="str">
        <f>IFERROR(VLOOKUP(D36,DB!A:K,11,0),"")</f>
        <v/>
      </c>
      <c r="C36" s="128"/>
      <c r="D36" s="128"/>
      <c r="E36" s="129"/>
      <c r="F36" s="130"/>
      <c r="G36" s="131">
        <f ca="1">IFERROR(NOW()-F36,"-")</f>
        <v>45976.308856134259</v>
      </c>
      <c r="H36" s="130"/>
      <c r="I36" s="128" t="str">
        <f>IFERROR(VLOOKUP(D36,DB!A:F,6,0),"")</f>
        <v/>
      </c>
      <c r="J36" s="128" t="str">
        <f>IFERROR(VLOOKUP(D36,DB!A:G,7,0),"")</f>
        <v/>
      </c>
      <c r="K36" s="132"/>
      <c r="L36" s="128" t="str">
        <f>IFERROR(VLOOKUP(D36,DB!A:I,9,0),"")</f>
        <v/>
      </c>
      <c r="M36" s="128"/>
      <c r="N36" s="128"/>
      <c r="O36" s="128"/>
      <c r="P36" s="128"/>
      <c r="Q36" s="128"/>
      <c r="R36" s="128"/>
      <c r="S36" s="128"/>
      <c r="T36" s="128"/>
      <c r="U36" s="128"/>
      <c r="V36" s="128"/>
      <c r="W36" s="128"/>
      <c r="X36" s="128"/>
      <c r="Y36" s="128"/>
      <c r="Z36" s="128"/>
      <c r="AA36" s="128"/>
      <c r="AB36" s="128"/>
      <c r="AC36" s="128"/>
      <c r="AD36" s="128"/>
      <c r="AE36" s="128"/>
      <c r="AF36" s="128"/>
      <c r="AG36" s="128"/>
      <c r="AH36" s="128"/>
      <c r="AI36" s="128"/>
      <c r="AJ36" s="128"/>
      <c r="AK36" s="128"/>
      <c r="AL36" s="128"/>
      <c r="AM36" s="128"/>
      <c r="AN36" s="128"/>
      <c r="AO36" s="128"/>
      <c r="AP36" s="128"/>
      <c r="AQ36" s="128"/>
      <c r="AR36" s="128"/>
      <c r="AS36" s="128"/>
      <c r="AT36" s="128"/>
      <c r="AU36" s="128"/>
      <c r="AV36" s="128"/>
      <c r="AW36" s="128"/>
      <c r="AX36" s="128"/>
      <c r="AY36" s="128"/>
      <c r="AZ36" s="128"/>
      <c r="BA36" s="128"/>
      <c r="BB36" s="128"/>
      <c r="BC36" s="128"/>
      <c r="BD36" s="128"/>
      <c r="BE36" s="128"/>
      <c r="BF36" s="128"/>
      <c r="BG36" s="128"/>
      <c r="BH36" s="128"/>
      <c r="BI36" s="128"/>
      <c r="BJ36" s="128"/>
      <c r="BK36" s="128"/>
      <c r="BL36" s="128"/>
      <c r="BM36" s="128"/>
      <c r="BN36" s="128"/>
      <c r="BO36" s="128"/>
      <c r="BP36" s="128"/>
      <c r="BQ36" s="128"/>
      <c r="BR36" s="128"/>
      <c r="BS36" s="128"/>
      <c r="BT36" s="128"/>
      <c r="BU36" s="128"/>
      <c r="BV36" s="128"/>
      <c r="BW36" s="128"/>
      <c r="BX36" s="128"/>
      <c r="BY36" s="128"/>
      <c r="BZ36" s="128"/>
      <c r="CA36" s="128"/>
      <c r="CB36" s="128"/>
      <c r="CC36" s="128"/>
      <c r="CD36" s="128"/>
      <c r="CE36" s="128"/>
      <c r="CF36" s="128"/>
      <c r="CG36" s="128"/>
      <c r="CH36" s="128"/>
      <c r="CI36" s="128"/>
      <c r="CJ36" s="133"/>
    </row>
  </sheetData>
  <dataValidations count="2">
    <dataValidation allowBlank="1" showInputMessage="1" showErrorMessage="1" sqref="E1" xr:uid="{4D935161-CDD3-4592-B877-3FB59C99E142}"/>
    <dataValidation type="list" allowBlank="1" showInputMessage="1" showErrorMessage="1" sqref="E3:E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45976.308856134259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45976.308856134259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45976.308856134259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45976.308856134259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45976.308856134259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45976.308856134259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45976.308856134259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45976.308856134259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45976.308856134259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45976.308856134259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45976.308856134259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45976.308856134259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45976.308856134259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45976.308856134259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45976.308856134259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45976.308856134259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45976.308856134259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45976.308856134259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45976.308856134259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45976.308856134259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45976.308856134259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45976.308856134259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45976.308856134259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45976.308856134259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45976.308856134259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45976.308856134259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45976.308856134259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45976.308856134259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45976.308856134259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45976.308856134259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45976.308856134259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45976.308856134259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45976.308856134259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45976.308856134259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45976.308856134259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45976.308856134259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45976.308856134259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45976.308856134259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45976.308856134259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45976.308856134259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45976.308856134259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45976.308856134259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45976.308856134259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45976.308856134259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45976.308856134259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45976.308856134259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45976.308856134259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45976.308856134259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45976.308856134259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45976.308856134259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45976.308856134259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45976.308856134259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45976.308856134259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45976.308856134259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45976.308856134259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45976.308856134259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45976.308856134259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45976.308856134259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45976.308856134259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45976.308856134259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45976.308856134259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45976.308856134259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45976.308856134259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45976.308856134259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45976.308856134259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45976.308856134259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45976.308856134259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45976.308856134259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45976.308856134259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45976.308856134259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45976.308856134259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45976.308856134259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45976.308856134259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45976.308856134259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45976.308856134259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45976.308856134259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45976.308856134259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45976.308856134259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45976.308856134259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45976.308856134259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45976.308856134259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45976.308856134259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45976.308856134259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45976.308856134259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45976.308856134259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45976.308856134259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45976.308856134259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45976.308856134259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45976.308856134259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45976.308856134259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45976.308856134259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45976.308856134259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45976.308856134259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45976.308856134259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45976.308856134259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45976.308856134259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45976.308856134259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45976.308856134259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45976.308856134259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45976.308856134259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45976.308856134259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45976.308856134259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45976.308856134259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45976.308856134259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45976.308856134259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45976.308856134259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45976.308856134259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45976.308856134259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45976.308856134259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45976.308856134259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45976.308856134259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45976.308856134259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45976.308856134259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45976.308856134259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45976.308856134259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45976.308856134259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45976.308856134259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45976.308856134259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45976.308856134259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45976.308856134259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45976.308856134259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45976.308856134259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45976.308856134259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45976.308856134259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45976.308856134259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45976.308856134259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45976.308856134259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45976.308856134259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45976.308856134259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45976.308856134259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45976.308856134259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45976.308856134259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45976.308856134259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45976.308856134259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45976.308856134259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45976.308856134259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45976.308856134259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45976.308856134259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45976.308856134259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45976.308856134259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45976.308856134259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45976.308856134259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45976.308856134259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45976.308856134259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45976.308856134259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45976.308856134259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45976.308856134259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45976.308856134259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45976.308856134259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45976.308856134259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45976.308856134259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45976.308856134259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45976.308856134259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45976.308856134259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45976.308856134259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45976.308856134259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45976.308856134259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45976.308856134259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45976.308856134259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45976.308856134259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45976.308856134259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45976.308856134259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45976.308856134259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45976.308856134259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45976.308856134259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45976.308856134259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45976.308856134259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45976.308856134259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45976.308856134259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45976.308856134259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45976.308856134259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45976.308856134259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45976.308856134259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45976.308856134259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45976.308856134259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45976.308856134259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45976.308856134259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45976.308856134259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45976.308856134259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45976.308856134259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45976.308856134259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45976.308856134259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45976.308856134259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45976.308856134259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45976.308856134259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45976.308856134259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45976.308856134259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45976.308856134259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45976.308856134259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45976.308856134259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45976.308856134259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45976.308856134259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45976.308856134259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45976.308856134259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45976.308856134259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45976.308856134259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45976.308856134259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45976.308856134259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45976.308856134259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45976.308856134259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45976.308856134259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45976.308856134259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45976.308856134259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45976.308856134259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45976.308856134259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45976.308856134259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45976.308856134259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45976.308856134259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45976.308856134259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45976.308856134259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45976.308856134259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45976.308856134259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45976.308856134259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45976.308856134259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45976.308856134259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45976.308856134259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45976.308856134259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45976.308856134259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45976.308856134259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45976.308856134259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45976.308856134259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45976.308856134259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45976.308856134259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45976.308856134259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45976.308856134259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45976.308856134259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45976.308856134259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45976.308856134259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45976.308856134259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45976.308856134259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45976.308856134259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45976.308856134259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45976.308856134259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45976.308856134259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45976.308856134259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45976.308856134259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45976.308856134259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45976.308856134259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45976.308856134259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45976.308856134259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45976.308856134259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45976.308856134259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45976.308856134259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45976.308856134259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45976.308856134259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45976.308856134259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45976.308856134259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45976.308856134259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45976.308856134259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45976.308856134259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45976.308856134259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45976.308856134259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45976.308856134259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45976.308856134259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45976.308856134259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45976.308856134259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45976.308856134259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45976.308856134259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45976.308856134259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45976.308856134259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45976.308856134259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45976.308856134259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45976.308856134259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45976.308856134259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45976.308856134259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45976.308856134259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45976.308856134259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45976.308856134259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45976.308856134259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45976.308856134259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45976.308856134259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45976.308856134259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45976.308856134259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45976.308856134259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45976.308856134259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45976.308856134259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45976.308856134259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45976.308856134259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45976.308856134259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45976.308856134259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45976.308856134259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45976.308856134259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45976.308856134259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45976.308856134259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45976.308856134259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45976.308856134259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45976.308856134259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45976.308856134259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45976.308856134259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45976.308856134259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45976.308856134259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45976.308856134259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45976.308856134259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45976.308856134259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45976.308856134259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45976.308856134259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45976.308856134259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45976.308856134259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45976.308856134259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45976.308856134259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45976.308856134259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45976.308856134259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45976.308856134259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45976.308856134259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45976.308856134259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45976.308856134259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45976.308856134259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45976.308856134259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45976.308856134259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45976.308856134259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45976.308856134259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45976.308856134259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45976.308856134259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45976.308856134259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45976.308856134259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45976.308856134259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45976.308856134259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45976.308856134259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45976.308856134259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45976.308856134259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45976.308856134259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45976.308856134259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45976.308856134259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45976.308856134259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45976.308856134259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45976.308856134259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45976.308856134259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45976.308856134259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45976.308856134259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45976.308856134259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45976.308856134259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45976.308856134259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45976.308856134259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45976.308856134259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45976.308856134259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45976.308856134259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45976.308856134259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45976.308856134259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45976.308856134259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45976.308856134259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45976.308856134259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45976.308856134259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45976.308856134259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45976.308856134259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45976.308856134259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45976.308856134259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45976.308856134259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45976.308856134259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45976.308856134259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45976.308856134259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45976.308856134259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45976.308856134259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45976.308856134259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45976.308856134259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45976.308856134259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45976.308856134259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45976.308856134259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45976.308856134259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45976.308856134259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45976.308856134259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45976.308856134259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45976.308856134259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45976.308856134259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45976.308856134259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45976.308856134259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45976.308856134259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45976.308856134259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45976.308856134259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45976.308856134259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45976.308856134259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45976.308856134259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45976.308856134259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45976.308856134259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45976.308856134259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45976.308856134259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45976.308856134259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45976.308856134259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45976.308856134259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45976.308856134259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45976.308856134259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45976.308856134259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45976.308856134259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45976.308856134259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45976.308856134259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45976.308856134259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45976.308856134259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45976.308856134259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45976.308856134259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45976.308856134259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45976.308856134259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45976.308856134259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45976.308856134259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45976.308856134259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45976.308856134259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45976.308856134259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45976.308856134259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45976.308856134259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45976.308856134259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45976.308856134259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45976.308856134259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45976.308856134259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45976.308856134259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45976.308856134259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45976.308856134259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45976.308856134259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45976.308856134259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45976.308856134259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45976.308856134259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45976.308856134259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45976.308856134259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45976.308856134259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45976.308856134259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45976.308856134259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45976.308856134259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45976.308856134259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45976.308856134259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45976.308856134259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45976.308856134259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45976.308856134259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45976.308856134259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45976.308856134259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45976.308856134259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45976.308856134259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45976.308856134259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45976.308856134259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45976.308856134259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45976.308856134259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45976.308856134259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45976.308856134259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45976.308856134259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45976.308856134259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45976.308856134259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45976.308856134259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45976.308856134259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45976.308856134259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45976.308856134259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45976.308856134259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45976.308856134259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45976.308856134259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45976.308856134259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45976.308856134259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45976.308856134259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45976.308856134259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45976.308856134259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45976.308856134259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45976.308856134259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45976.308856134259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45976.308856134259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45976.308856134259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45976.308856134259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45976.308856134259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45976.308856134259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45976.308856134259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45976.308856134259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45976.308856134259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45976.308856134259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45976.308856134259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45976.308856134259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45976.308856134259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45976.308856134259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45976.308856134259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45976.308856134259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45976.308856134259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45976.308856134259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45976.308856134259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45976.308856134259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45976.308856134259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45976.308856134259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45976.308856134259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45976.308856134259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45976.308856134259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45976.308856134259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45976.308856134259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45976.308856134259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45976.308856134259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45976.308856134259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45976.308856134259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45976.308856134259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45976.308856134259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45976.308856134259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45976.308856134259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45976.308856134259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45976.308856134259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45976.308856134259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45976.308856134259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45976.308856134259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45976.308856134259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45976.308856134259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45976.308856134259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45976.308856134259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45976.308856134259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45976.308856134259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45976.308856134259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45976.308856134259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45976.308856134259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45976.308856134259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45976.308856134259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45976.308856134259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45976.308856134259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45976.308856134259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45976.308856134259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45976.308856134259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45976.308856134259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45976.308856134259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45976.308856134259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45976.308856134259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45976.308856134259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45976.308856134259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45976.308856134259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45976.308856134259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45976.308856134259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45976.308856134259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45976.308856134259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45976.308856134259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45976.308856134259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45976.308856134259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45976.308856134259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45976.308856134259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45976.308856134259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45976.308856134259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45976.308856134259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45976.308856134259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45976.308856134259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45976.308856134259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45976.308856134259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45976.308856134259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45976.308856134259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45976.308856134259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45976.308856134259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45976.308856134259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45976.308856134259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45976.308856134259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45976.308856134259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45976.308856134259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45976.308856134259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45976.308856134259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45976.308856134259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45976.308856134259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45976.308856134259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45976.308856134259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45976.308856134259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45976.308856134259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45976.308856134259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45976.308856134259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45976.308856134259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45976.308856134259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45976.308856134259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45976.308856134259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45976.308856134259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45976.308856134259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45976.308856134259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45976.308856134259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45976.308856134259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45976.308856134259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45976.308856134259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45976.308856134259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45976.308856134259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45976.308856134259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45976.308856134259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45976.308856134259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45976.308856134259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45976.308856134259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45976.308856134259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45976.308856134259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45976.308856134259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45976.308856134259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45976.308856134259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45976.308856134259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45976.308856134259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45976.308856134259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45976.308856134259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45976.308856134259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45976.308856134259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45976.308856134259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45976.308856134259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45976.308856134259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45976.308856134259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45976.308856134259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45976.308856134259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45976.308856134259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45976.308856134259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45976.308856134259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45976.308856134259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45976.308856134259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45976.308856134259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45976.308856134259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45976.308856134259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45976.308856134259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45976.308856134259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45976.308856134259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45976.308856134259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45976.308856134259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45976.308856134259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45976.308856134259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45976.308856134259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45976.308856134259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45976.308856134259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45976.308856134259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45976.308856134259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45976.308856134259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45976.308856134259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45976.308856134259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45976.308856134259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45976.308856134259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45976.308856134259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45976.308856134259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45976.308856134259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45976.308856134259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45976.308856134259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45976.308856134259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45976.308856134259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45976.308856134259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45976.308856134259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45976.308856134259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45976.308856134259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45976.308856134259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45976.308856134259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45976.308856134259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45976.308856134259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45976.308856134259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45976.308856134259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45976.308856134259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45976.308856134259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45976.308856134259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45976.308856134259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45976.308856134259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45976.308856134259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45976.308856134259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45976.308856134259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45976.308856134259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45976.308856134259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45976.308856134259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45976.308856134259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45976.308856134259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45976.308856134259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45976.308856134259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45976.308856134259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45976.308856134259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45976.308856134259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45976.308856134259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45976.308856134259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45976.308856134259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45976.308856134259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45976.308856134259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45976.308856134259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45976.308856134259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45976.308856134259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45976.308856134259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45976.308856134259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45976.308856134259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45976.308856134259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45976.308856134259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45976.308856134259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45976.308856134259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45976.308856134259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45976.308856134259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45976.308856134259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45976.308856134259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45976.308856134259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45976.308856134259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45976.308856134259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45976.308856134259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45976.308856134259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45976.308856134259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45976.308856134259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45976.308856134259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45976.308856134259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45976.308856134259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45976.308856134259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45976.308856134259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45976.308856134259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45976.308856134259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45976.308856134259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45976.308856134259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45976.308856134259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45976.308856134259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45976.308856134259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45976.308856134259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45976.308856134259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45976.308856134259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45976.308856134259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45976.308856134259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45976.308856134259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45976.308856134259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45976.308856134259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45976.308856134259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45976.308856134259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45976.308856134259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45976.308856134259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45976.308856134259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45976.308856134259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45976.308856134259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45976.308856134259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45976.308856134259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45976.308856134259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45976.308856134259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45976.308856134259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45976.308856134259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45976.308856134259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45976.308856134259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45976.308856134259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45976.308856134259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45976.308856134259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45976.308856134259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45976.308856134259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45976.308856134259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45976.308856134259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45976.308856134259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45976.308856134259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45976.308856134259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45976.308856134259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45976.308856134259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45976.308856134259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45976.308856134259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45976.308856134259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45976.308856134259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45976.308856134259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45976.308856134259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45976.308856134259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45976.308856134259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45976.308856134259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45976.308856134259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45976.308856134259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45976.308856134259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45976.308856134259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45976.308856134259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45976.308856134259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45976.308856134259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45976.308856134259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45976.308856134259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45976.308856134259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45976.308856134259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45976.308856134259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45976.308856134259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45976.308856134259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45976.308856134259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45976.308856134259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45976.308856134259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45976.308856134259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45976.308856134259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45976.308856134259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45976.308856134259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45976.308856134259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45976.308856134259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45976.308856134259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45976.308856134259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45976.308856134259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45976.308856134259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45976.308856134259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45976.308856134259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45976.308856134259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45976.308856134259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45976.308856134259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45976.308856134259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45976.308856134259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45976.308856134259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45976.308856134259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45976.308856134259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45976.308856134259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45976.308856134259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45976.308856134259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45976.308856134259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45976.308856134259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45976.308856134259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45976.308856134259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45976.308856134259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45976.308856134259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45976.308856134259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45976.308856134259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45976.308856134259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45976.308856134259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45976.308856134259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45976.308856134259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45976.308856134259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45976.308856134259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45976.308856134259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45976.308856134259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45976.308856134259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45976.308856134259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45976.308856134259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45976.308856134259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45976.308856134259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45976.308856134259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45976.308856134259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45976.308856134259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45976.308856134259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45976.308856134259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45976.308856134259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45976.308856134259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45976.308856134259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45976.308856134259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45976.308856134259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45976.308856134259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45976.308856134259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45976.308856134259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45976.308856134259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45976.308856134259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45976.308856134259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45976.308856134259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45976.308856134259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45976.308856134259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45976.308856134259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45976.308856134259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45976.308856134259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45976.308856134259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45976.308856134259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45976.308856134259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45976.308856134259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45976.308856134259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45976.308856134259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45976.308856134259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45976.308856134259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45976.308856134259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45976.308856134259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45976.308856134259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45976.308856134259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45976.308856134259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45976.308856134259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45976.308856134259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45976.308856134259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45976.308856134259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45976.308856134259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45976.308856134259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45976.308856134259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45976.308856134259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45976.308856134259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45976.308856134259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45976.308856134259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45976.308856134259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45976.308856134259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45976.308856134259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45976.308856134259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45976.308856134259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45976.308856134259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45976.308856134259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45976.308856134259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45976.308856134259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45976.308856134259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45976.308856134259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45976.308856134259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45976.308856134259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45976.308856134259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45976.308856134259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45976.308856134259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45976.308856134259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45976.308856134259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45976.308856134259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45976.308856134259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45976.308856134259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45976.308856134259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45976.308856134259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45976.308856134259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45976.308856134259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45976.308856134259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45976.308856134259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45976.308856134259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45976.308856134259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45976.308856134259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45976.308856134259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45976.308856134259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45976.308856134259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45976.308856134259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45976.308856134259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45976.308856134259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45976.308856134259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45976.308856134259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45976.308856134259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45976.308856134259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45976.308856134259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45976.308856134259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45976.308856134259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45976.308856134259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45976.308856134259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45976.308856134259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45976.308856134259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45976.308856134259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45976.308856134259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45976.308856134259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45976.308856134259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45976.308856134259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45976.308856134259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45976.308856134259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45976.308856134259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45976.308856134259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45976.308856134259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45976.308856134259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45976.308856134259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45976.308856134259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45976.308856134259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45976.308856134259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45976.308856134259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45976.308856134259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45976.308856134259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45976.308856134259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45976.308856134259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45976.308856134259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45976.308856134259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45976.308856134259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45976.308856134259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45976.308856134259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45976.308856134259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45976.308856134259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45976.308856134259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45976.308856134259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45976.308856134259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45976.308856134259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45976.308856134259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45976.308856134259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45976.308856134259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45976.308856134259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45976.308856134259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45976.308856134259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45976.308856134259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45976.308856134259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45976.308856134259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45976.308856134259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45976.308856134259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45976.308856134259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45976.308856134259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45976.308856134259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45976.308856134259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45976.308856134259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45976.308856134259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45976.308856134259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45976.308856134259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45976.308856134259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45976.308856134259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45976.308856134259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45976.308856134259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45976.308856134259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45976.308856134259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45976.308856134259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45976.308856134259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45976.308856134259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45976.308856134259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45976.308856134259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45976.308856134259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45976.308856134259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45976.308856134259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45976.308856134259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45976.308856134259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45976.308856134259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45976.308856134259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45976.308856134259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45976.308856134259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45976.308856134259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45976.308856134259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45976.308856134259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45976.308856134259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45976.308856134259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45976.308856134259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45976.308856134259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45976.308856134259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45976.308856134259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45976.308856134259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45976.308856134259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45976.308856134259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45976.308856134259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45976.308856134259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45976.308856134259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45976.308856134259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45976.308856134259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45976.308856134259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45976.308856134259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45976.308856134259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45976.308856134259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45976.308856134259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45976.308856134259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45976.308856134259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45976.308856134259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45976.308856134259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45976.308856134259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45976.308856134259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45976.308856134259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45976.308856134259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45976.308856134259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45976.308856134259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45976.308856134259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45976.308856134259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45976.308856134259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45976.308856134259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45976.308856134259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45976.308856134259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45976.308856134259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45976.308856134259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45976.308856134259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45976.308856134259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45976.308856134259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45976.308856134259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45976.308856134259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45976.308856134259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45976.308856134259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45976.308856134259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45976.308856134259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45976.308856134259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45976.308856134259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45976.308856134259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45976.308856134259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45976.308856134259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45976.308856134259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45976.308856134259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45976.308856134259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45976.308856134259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45976.308856134259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45976.308856134259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45976.308856134259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45976.308856134259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45976.308856134259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45976.308856134259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45976.308856134259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45976.308856134259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45976.308856134259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45976.308856134259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45976.308856134259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45976.308856134259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45976.308856134259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45976.308856134259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45976.308856134259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45976.308856134259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45976.308856134259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45976.308856134259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45976.308856134259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45976.308856134259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45976.308856134259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45976.308856134259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45976.308856134259</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1"/>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272.82813854166307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36421</v>
      </c>
      <c r="E3" s="95" t="s">
        <v>39021</v>
      </c>
      <c r="F3" s="96">
        <v>45975.803229166668</v>
      </c>
      <c r="G3" s="97">
        <f ca="1">IFERROR(NOW()-F3,"")</f>
        <v>0.50562696759152459</v>
      </c>
      <c r="H3" s="96">
        <v>45975.787465277775</v>
      </c>
      <c r="I3" s="135" t="str">
        <f>IFERROR(VLOOKUP(D3,DB!A:F,6,0),"")</f>
        <v>Generator-SG</v>
      </c>
      <c r="J3" s="135" t="str">
        <f>IFERROR(VLOOKUP(D3,DB!A:G,7,0),"")</f>
        <v>No BB Shifted</v>
      </c>
      <c r="K3" s="98" t="s">
        <v>39110</v>
      </c>
      <c r="L3" s="92" t="str">
        <f>IFERROR(VLOOKUP(D3,DB!A:I,9,0),"")</f>
        <v>Latis</v>
      </c>
    </row>
    <row r="4" spans="1:16" ht="15" customHeight="1">
      <c r="A4" s="135" t="s">
        <v>39111</v>
      </c>
      <c r="B4" s="135" t="str">
        <f>IFERROR(VLOOKUP(D4,DB!A:K,11,0),"")</f>
        <v>R4</v>
      </c>
      <c r="C4" s="94">
        <v>5</v>
      </c>
      <c r="D4" s="92" t="s">
        <v>31855</v>
      </c>
      <c r="E4" s="95" t="s">
        <v>39021</v>
      </c>
      <c r="F4" s="96">
        <v>45975.929351851853</v>
      </c>
      <c r="G4" s="97">
        <f ca="1">IFERROR(NOW()-F4,"")</f>
        <v>0.37950428240583278</v>
      </c>
      <c r="H4" s="96">
        <v>45975.921527777777</v>
      </c>
      <c r="I4" s="135" t="str">
        <f>IFERROR(VLOOKUP(D4,DB!A:F,6,0),"")</f>
        <v>SCECO</v>
      </c>
      <c r="J4" s="135" t="str">
        <f>IFERROR(VLOOKUP(D4,DB!A:G,7,0),"")</f>
        <v>Dead</v>
      </c>
      <c r="K4" s="98" t="s">
        <v>39112</v>
      </c>
      <c r="L4" s="92" t="str">
        <f>IFERROR(VLOOKUP(D4,DB!A:I,9,0),"")</f>
        <v>Latis</v>
      </c>
    </row>
    <row r="5" spans="1:16" ht="15" customHeight="1">
      <c r="A5" s="135" t="s">
        <v>39113</v>
      </c>
      <c r="B5" s="135" t="str">
        <f>IFERROR(VLOOKUP(D5,DB!A:K,11,0),"")</f>
        <v>R4</v>
      </c>
      <c r="C5" s="94">
        <v>1</v>
      </c>
      <c r="D5" s="92" t="s">
        <v>35171</v>
      </c>
      <c r="E5" s="95" t="s">
        <v>39021</v>
      </c>
      <c r="F5" s="96">
        <v>45976.045127314814</v>
      </c>
      <c r="G5" s="97">
        <f ca="1">IFERROR(NOW()-F5,"")</f>
        <v>0.26372881944553228</v>
      </c>
      <c r="H5" s="96">
        <v>45976.065972222219</v>
      </c>
      <c r="I5" s="135" t="str">
        <f>IFERROR(VLOOKUP(D5,DB!A:F,6,0),"")</f>
        <v>Generator-SG</v>
      </c>
      <c r="J5" s="135" t="str">
        <f>IFERROR(VLOOKUP(D5,DB!A:G,7,0),"")</f>
        <v>Dead</v>
      </c>
      <c r="K5" s="98" t="s">
        <v>39114</v>
      </c>
      <c r="L5" s="92" t="str">
        <f>IFERROR(VLOOKUP(D5,DB!A:I,9,0),"")</f>
        <v>Latis</v>
      </c>
    </row>
    <row r="6" spans="1:16" ht="15" customHeight="1">
      <c r="A6" s="135" t="s">
        <v>39115</v>
      </c>
      <c r="B6" s="135" t="str">
        <f>IFERROR(VLOOKUP(D6,DB!A:K,11,0),"")</f>
        <v>R4</v>
      </c>
      <c r="C6" s="94">
        <v>1</v>
      </c>
      <c r="D6" s="92" t="s">
        <v>35964</v>
      </c>
      <c r="E6" s="95" t="s">
        <v>39021</v>
      </c>
      <c r="F6" s="96">
        <v>45976.18476851852</v>
      </c>
      <c r="G6" s="97">
        <f ca="1">IFERROR(NOW()-F6,"")</f>
        <v>0.12408761573897209</v>
      </c>
      <c r="H6" s="96">
        <v>45976.176817129628</v>
      </c>
      <c r="I6" s="135" t="str">
        <f>IFERROR(VLOOKUP(D6,DB!A:F,6,0),"")</f>
        <v>SCECO</v>
      </c>
      <c r="J6" s="135" t="str">
        <f>IFERROR(VLOOKUP(D6,DB!A:G,7,0),"")</f>
        <v>Dead</v>
      </c>
      <c r="K6" s="98" t="s">
        <v>39116</v>
      </c>
      <c r="L6" s="92" t="str">
        <f>IFERROR(VLOOKUP(D6,DB!A:I,9,0),"")</f>
        <v>Latis</v>
      </c>
    </row>
    <row r="7" spans="1:16" ht="15" customHeight="1">
      <c r="A7" s="135" t="s">
        <v>39117</v>
      </c>
      <c r="B7" s="135" t="str">
        <f>IFERROR(VLOOKUP(D7,DB!A:K,11,0),"")</f>
        <v>R4</v>
      </c>
      <c r="C7" s="94">
        <v>1</v>
      </c>
      <c r="D7" s="92" t="s">
        <v>28075</v>
      </c>
      <c r="E7" s="95" t="s">
        <v>39021</v>
      </c>
      <c r="F7" s="96"/>
      <c r="G7" s="97">
        <f ca="1">IFERROR(NOW()-F7,"")</f>
        <v>45976.308856134259</v>
      </c>
      <c r="H7" s="96">
        <v>45976.180868055555</v>
      </c>
      <c r="I7" s="135" t="str">
        <f>IFERROR(VLOOKUP(D7,DB!A:F,6,0),"")</f>
        <v>SCECO</v>
      </c>
      <c r="J7" s="135" t="str">
        <f>IFERROR(VLOOKUP(D7,DB!A:G,7,0),"")</f>
        <v>Weak</v>
      </c>
      <c r="K7" s="98" t="s">
        <v>39118</v>
      </c>
      <c r="L7" s="92" t="str">
        <f>IFERROR(VLOOKUP(D7,DB!A:I,9,0),"")</f>
        <v>Latis</v>
      </c>
    </row>
    <row r="8" spans="1:16" ht="15" customHeight="1">
      <c r="A8" s="135" t="s">
        <v>39119</v>
      </c>
      <c r="B8" s="135" t="str">
        <f>IFERROR(VLOOKUP(D8,DB!A:K,11,0),"")</f>
        <v>R4</v>
      </c>
      <c r="C8" s="94">
        <v>4</v>
      </c>
      <c r="D8" s="92" t="s">
        <v>35150</v>
      </c>
      <c r="E8" s="95" t="s">
        <v>39021</v>
      </c>
      <c r="F8" s="96">
        <v>45976.263472222221</v>
      </c>
      <c r="G8" s="97">
        <f ca="1">IFERROR(NOW()-F8,"")</f>
        <v>4.5383912038232666E-2</v>
      </c>
      <c r="H8" s="96">
        <v>45976.24795138889</v>
      </c>
      <c r="I8" s="135" t="str">
        <f>IFERROR(VLOOKUP(D8,DB!A:F,6,0),"")</f>
        <v>Generator-DG</v>
      </c>
      <c r="J8" s="135" t="str">
        <f>IFERROR(VLOOKUP(D8,DB!A:G,7,0),"")</f>
        <v>Good</v>
      </c>
      <c r="K8" s="98" t="s">
        <v>39120</v>
      </c>
      <c r="L8" s="92" t="str">
        <f>IFERROR(VLOOKUP(D8,DB!A:I,9,0),"")</f>
        <v>Latis</v>
      </c>
    </row>
    <row r="9" spans="1:16" ht="15" customHeight="1">
      <c r="A9" s="135" t="s">
        <v>39117</v>
      </c>
      <c r="B9" s="135" t="str">
        <f>IFERROR(VLOOKUP(D9,DB!A:K,11,0),"")</f>
        <v>R4</v>
      </c>
      <c r="C9" s="94">
        <v>1</v>
      </c>
      <c r="D9" s="92" t="s">
        <v>35131</v>
      </c>
      <c r="E9" s="95" t="s">
        <v>39021</v>
      </c>
      <c r="F9" s="96"/>
      <c r="G9" s="97">
        <f ca="1">IFERROR(NOW()-F9,"")</f>
        <v>45976.308856134259</v>
      </c>
      <c r="H9" s="96">
        <v>45976.235277777778</v>
      </c>
      <c r="I9" s="135" t="str">
        <f>IFERROR(VLOOKUP(D9,DB!A:F,6,0),"")</f>
        <v>SCECO</v>
      </c>
      <c r="J9" s="135" t="str">
        <f>IFERROR(VLOOKUP(D9,DB!A:G,7,0),"")</f>
        <v>Vandalized</v>
      </c>
      <c r="K9" s="98" t="s">
        <v>39121</v>
      </c>
      <c r="L9" s="92" t="str">
        <f>IFERROR(VLOOKUP(D9,DB!A:I,9,0),"")</f>
        <v>Latis</v>
      </c>
    </row>
    <row r="10" spans="1:16" ht="15" customHeight="1">
      <c r="A10" s="135" t="s">
        <v>39117</v>
      </c>
      <c r="B10" s="135" t="str">
        <f>IFERROR(VLOOKUP(D10,DB!A:K,11,0),"")</f>
        <v>R4</v>
      </c>
      <c r="C10" s="94">
        <v>1</v>
      </c>
      <c r="D10" s="92" t="s">
        <v>30205</v>
      </c>
      <c r="E10" s="95" t="s">
        <v>39021</v>
      </c>
      <c r="F10" s="96"/>
      <c r="G10" s="97">
        <f ca="1">IFERROR(NOW()-F10,"")</f>
        <v>45976.308856134259</v>
      </c>
      <c r="H10" s="96">
        <v>45976.263194444444</v>
      </c>
      <c r="I10" s="135" t="str">
        <f>IFERROR(VLOOKUP(D10,DB!A:F,6,0),"")</f>
        <v>SCECO</v>
      </c>
      <c r="J10" s="135" t="str">
        <f>IFERROR(VLOOKUP(D10,DB!A:G,7,0),"")</f>
        <v>Dead</v>
      </c>
      <c r="K10" s="98" t="s">
        <v>39121</v>
      </c>
      <c r="L10" s="92" t="str">
        <f>IFERROR(VLOOKUP(D10,DB!A:I,9,0),"")</f>
        <v>Latis</v>
      </c>
    </row>
    <row r="11" spans="1:16" ht="15" customHeight="1">
      <c r="A11" s="135" t="s">
        <v>39117</v>
      </c>
      <c r="B11" s="135" t="str">
        <f>IFERROR(VLOOKUP(D11,DB!A:K,11,0),"")</f>
        <v>R4</v>
      </c>
      <c r="C11" s="94">
        <v>1</v>
      </c>
      <c r="D11" s="92" t="s">
        <v>33652</v>
      </c>
      <c r="E11" s="95" t="s">
        <v>39021</v>
      </c>
      <c r="F11" s="96"/>
      <c r="G11" s="97">
        <f ca="1">IFERROR(NOW()-F11,"")</f>
        <v>45976.308856134259</v>
      </c>
      <c r="H11" s="96">
        <v>45976.292361111111</v>
      </c>
      <c r="I11" s="135" t="str">
        <f>IFERROR(VLOOKUP(D11,DB!A:F,6,0),"")</f>
        <v>SCECO+STB</v>
      </c>
      <c r="J11" s="135" t="str">
        <f>IFERROR(VLOOKUP(D11,DB!A:G,7,0),"")</f>
        <v>Good</v>
      </c>
      <c r="K11" s="98" t="s">
        <v>39122</v>
      </c>
      <c r="L11" s="92" t="str">
        <f>IFERROR(VLOOKUP(D11,DB!A:I,9,0),"")</f>
        <v>Latis</v>
      </c>
    </row>
    <row r="12" spans="1:16" ht="15" customHeight="1">
      <c r="A12" s="135" t="s">
        <v>39117</v>
      </c>
      <c r="B12" s="135" t="str">
        <f>IFERROR(VLOOKUP(D12,DB!A:K,11,0),"")</f>
        <v>R4</v>
      </c>
      <c r="C12" s="94">
        <v>1</v>
      </c>
      <c r="D12" s="92" t="s">
        <v>36861</v>
      </c>
      <c r="E12" s="95" t="s">
        <v>39021</v>
      </c>
      <c r="F12" s="96"/>
      <c r="G12" s="97">
        <f ca="1">IFERROR(NOW()-F12,"")</f>
        <v>45976.308856134259</v>
      </c>
      <c r="H12" s="96">
        <v>45976.282638888886</v>
      </c>
      <c r="I12" s="135" t="str">
        <f>IFERROR(VLOOKUP(D12,DB!A:F,6,0),"")</f>
        <v>SCECO</v>
      </c>
      <c r="J12" s="135" t="str">
        <f>IFERROR(VLOOKUP(D12,DB!A:G,7,0),"")</f>
        <v>Dead</v>
      </c>
      <c r="K12" s="98" t="s">
        <v>39123</v>
      </c>
      <c r="L12" s="92" t="str">
        <f>IFERROR(VLOOKUP(D12,DB!A:I,9,0),"")</f>
        <v>Latis</v>
      </c>
    </row>
    <row r="13" spans="1:16" ht="15" customHeight="1">
      <c r="A13" s="135" t="s">
        <v>39117</v>
      </c>
      <c r="B13" s="135" t="str">
        <f>IFERROR(VLOOKUP(D13,DB!A:K,11,0),"")</f>
        <v>R4</v>
      </c>
      <c r="C13" s="94">
        <v>1</v>
      </c>
      <c r="D13" s="92" t="s">
        <v>7363</v>
      </c>
      <c r="E13" s="95" t="s">
        <v>39021</v>
      </c>
      <c r="F13" s="96"/>
      <c r="G13" s="97">
        <f ca="1">IFERROR(NOW()-F13,"")</f>
        <v>45976.308856134259</v>
      </c>
      <c r="H13" s="96">
        <v>45976.281944444447</v>
      </c>
      <c r="I13" s="135" t="str">
        <f>IFERROR(VLOOKUP(D13,DB!A:F,6,0),"")</f>
        <v>SCECO</v>
      </c>
      <c r="J13" s="135" t="str">
        <f>IFERROR(VLOOKUP(D13,DB!A:G,7,0),"")</f>
        <v>Vandalized</v>
      </c>
      <c r="K13" s="98" t="s">
        <v>39123</v>
      </c>
      <c r="L13" s="92" t="str">
        <f>IFERROR(VLOOKUP(D13,DB!A:I,9,0),"")</f>
        <v>Zain</v>
      </c>
    </row>
    <row r="14" spans="1:16" ht="15" customHeight="1">
      <c r="A14" s="135" t="s">
        <v>39124</v>
      </c>
      <c r="B14" s="135" t="str">
        <f>IFERROR(VLOOKUP(D14,DB!A:K,11,0),"")</f>
        <v>R4</v>
      </c>
      <c r="C14" s="94">
        <v>1</v>
      </c>
      <c r="D14" s="92" t="s">
        <v>32088</v>
      </c>
      <c r="E14" s="95" t="s">
        <v>39021</v>
      </c>
      <c r="F14" s="96">
        <v>45976.283148148148</v>
      </c>
      <c r="G14" s="97">
        <f ca="1">IFERROR(NOW()-F14,"")</f>
        <v>2.570798611122882E-2</v>
      </c>
      <c r="H14" s="96">
        <v>45976.277083333334</v>
      </c>
      <c r="I14" s="135" t="str">
        <f>IFERROR(VLOOKUP(D14,DB!A:F,6,0),"")</f>
        <v>SCECO</v>
      </c>
      <c r="J14" s="135" t="str">
        <f>IFERROR(VLOOKUP(D14,DB!A:G,7,0),"")</f>
        <v>Dead</v>
      </c>
      <c r="K14" s="98" t="s">
        <v>39125</v>
      </c>
      <c r="L14" s="92" t="str">
        <f>IFERROR(VLOOKUP(D14,DB!A:I,9,0),"")</f>
        <v>Latis</v>
      </c>
    </row>
    <row r="15" spans="1:16" ht="15" customHeight="1">
      <c r="A15" s="135" t="s">
        <v>39117</v>
      </c>
      <c r="B15" s="135" t="str">
        <f>IFERROR(VLOOKUP(D15,DB!A:K,11,0),"")</f>
        <v>R4</v>
      </c>
      <c r="C15" s="94">
        <v>2</v>
      </c>
      <c r="D15" s="92" t="s">
        <v>37042</v>
      </c>
      <c r="E15" s="95" t="s">
        <v>39021</v>
      </c>
      <c r="F15" s="96"/>
      <c r="G15" s="97">
        <f ca="1">IFERROR(NOW()-F15,"")</f>
        <v>45976.308856134259</v>
      </c>
      <c r="H15" s="96">
        <v>45976.265277777777</v>
      </c>
      <c r="I15" s="135" t="str">
        <f>IFERROR(VLOOKUP(D15,DB!A:F,6,0),"")</f>
        <v>SCECO</v>
      </c>
      <c r="J15" s="135" t="str">
        <f>IFERROR(VLOOKUP(D15,DB!A:G,7,0),"")</f>
        <v>In progress</v>
      </c>
      <c r="K15" s="98" t="s">
        <v>39126</v>
      </c>
      <c r="L15" s="92" t="str">
        <f>IFERROR(VLOOKUP(D15,DB!A:I,9,0),"")</f>
        <v>Latis</v>
      </c>
    </row>
    <row r="16" spans="1:16" ht="15" customHeight="1">
      <c r="A16" s="135"/>
      <c r="B16" s="135" t="str">
        <f>IFERROR(VLOOKUP(D16,DB!A:K,11,0),"")</f>
        <v/>
      </c>
      <c r="C16" s="94"/>
      <c r="D16" s="92"/>
      <c r="E16" s="95"/>
      <c r="F16" s="96"/>
      <c r="G16" s="97">
        <f ca="1">IFERROR(NOW()-F16,"")</f>
        <v>45976.308856134259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45976.308856134259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45976.308856134259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45976.308856134259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45976.308856134259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45976.308856134259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45976.308856134259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45976.308856134259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45976.308856134259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45976.308856134259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45976.308856134259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45976.308856134259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45976.308856134259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45976.308856134259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45976.308856134259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45976.308856134259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45976.308856134259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45976.308856134259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45976.308856134259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45976.308856134259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45976.308856134259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45976.308856134259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45976.308856134259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45976.308856134259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45976.308856134259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45976.308856134259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45976.308856134259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45976.308856134259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45976.308856134259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45976.308856134259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45976.308856134259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45976.308856134259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45976.308856134259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45976.308856134259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45976.308856134259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45976.308856134259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45976.308856134259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45976.308856134259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45976.308856134259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45976.308856134259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45976.308856134259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45976.308856134259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45976.308856134259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45976.308856134259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45976.308856134259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45976.308856134259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45976.308856134259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45976.308856134259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45976.308856134259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45976.308856134259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45976.308856134259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45976.308856134259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45976.308856134259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45976.308856134259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45976.308856134259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45976.308856134259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45976.308856134259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45976.308856134259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45976.308856134259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45976.308856134259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45976.308856134259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45976.308856134259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45976.308856134259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45976.308856134259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45976.308856134259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45976.308856134259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45976.308856134259</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45976.308856134259</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45976.308856134259</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45976.308856134259</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45976.308856134259</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45976.308856134259</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45976.308856134259</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45976.308856134259</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45976.308856134259</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45976.308856134259</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45976.308856134259</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45976.308856134259</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45976.308856134259</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45976.308856134259</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45976.308856134259</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45976.308856134259</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45976.308856134259</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45976.308856134259</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45976.308856134259</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45976.308856134259</v>
      </c>
      <c r="H101" s="96"/>
      <c r="I101" s="135" t="str">
        <f>IFERROR(VLOOKUP(D101,DB!A:F,6,0),"")</f>
        <v/>
      </c>
      <c r="J101" s="135" t="str">
        <f>IFERROR(VLOOKUP(D101,DB!A:G,7,0),"")</f>
        <v/>
      </c>
      <c r="K101" s="98"/>
      <c r="L101" s="92" t="str">
        <f>IFERROR(VLOOKUP(D101,DB!A:I,9,0),"")</f>
        <v/>
      </c>
    </row>
    <row r="102" spans="1:12" ht="15" customHeight="1">
      <c r="A102" s="135"/>
      <c r="B102" s="135" t="str">
        <f>IFERROR(VLOOKUP(D102,DB!A:K,11,0),"")</f>
        <v/>
      </c>
      <c r="C102" s="94"/>
      <c r="D102" s="92"/>
      <c r="E102" s="95"/>
      <c r="F102" s="96"/>
      <c r="G102" s="97">
        <f ca="1">IFERROR(NOW()-F102,"")</f>
        <v>45976.308856134259</v>
      </c>
      <c r="H102" s="96"/>
      <c r="I102" s="135" t="str">
        <f>IFERROR(VLOOKUP(D102,DB!A:F,6,0),"")</f>
        <v/>
      </c>
      <c r="J102" s="135" t="str">
        <f>IFERROR(VLOOKUP(D102,DB!A:G,7,0),"")</f>
        <v/>
      </c>
      <c r="K102" s="98"/>
      <c r="L102" s="92" t="str">
        <f>IFERROR(VLOOKUP(D102,DB!A:I,9,0),"")</f>
        <v/>
      </c>
    </row>
    <row r="103" spans="1:12" ht="15" customHeight="1">
      <c r="A103" s="135"/>
      <c r="B103" s="135" t="str">
        <f>IFERROR(VLOOKUP(D103,DB!A:K,11,0),"")</f>
        <v/>
      </c>
      <c r="C103" s="94"/>
      <c r="D103" s="92"/>
      <c r="E103" s="95"/>
      <c r="F103" s="96"/>
      <c r="G103" s="97">
        <f ca="1">IFERROR(NOW()-F103,"")</f>
        <v>45976.308856134259</v>
      </c>
      <c r="H103" s="96"/>
      <c r="I103" s="135" t="str">
        <f>IFERROR(VLOOKUP(D103,DB!A:F,6,0),"")</f>
        <v/>
      </c>
      <c r="J103" s="135" t="str">
        <f>IFERROR(VLOOKUP(D103,DB!A:G,7,0),"")</f>
        <v/>
      </c>
      <c r="K103" s="98"/>
      <c r="L103" s="92" t="str">
        <f>IFERROR(VLOOKUP(D103,DB!A:I,9,0),"")</f>
        <v/>
      </c>
    </row>
    <row r="104" spans="1:12" ht="15" customHeight="1">
      <c r="A104" s="135"/>
      <c r="B104" s="135" t="str">
        <f>IFERROR(VLOOKUP(D104,DB!A:K,11,0),"")</f>
        <v/>
      </c>
      <c r="C104" s="94"/>
      <c r="D104" s="92"/>
      <c r="E104" s="95"/>
      <c r="F104" s="96"/>
      <c r="G104" s="97">
        <f ca="1">IFERROR(NOW()-F104,"")</f>
        <v>45976.308856134259</v>
      </c>
      <c r="H104" s="96"/>
      <c r="I104" s="135" t="str">
        <f>IFERROR(VLOOKUP(D104,DB!A:F,6,0),"")</f>
        <v/>
      </c>
      <c r="J104" s="135" t="str">
        <f>IFERROR(VLOOKUP(D104,DB!A:G,7,0),"")</f>
        <v/>
      </c>
      <c r="K104" s="98"/>
      <c r="L104" s="92" t="str">
        <f>IFERROR(VLOOKUP(D104,DB!A:I,9,0),"")</f>
        <v/>
      </c>
    </row>
    <row r="105" spans="1:12" ht="15" customHeight="1">
      <c r="A105" s="135"/>
      <c r="B105" s="135" t="str">
        <f>IFERROR(VLOOKUP(D105,DB!A:K,11,0),"")</f>
        <v/>
      </c>
      <c r="C105" s="94"/>
      <c r="D105" s="92"/>
      <c r="E105" s="95"/>
      <c r="F105" s="96"/>
      <c r="G105" s="97">
        <f ca="1">IFERROR(NOW()-F105,"")</f>
        <v>45976.308856134259</v>
      </c>
      <c r="H105" s="96"/>
      <c r="I105" s="135" t="str">
        <f>IFERROR(VLOOKUP(D105,DB!A:F,6,0),"")</f>
        <v/>
      </c>
      <c r="J105" s="135" t="str">
        <f>IFERROR(VLOOKUP(D105,DB!A:G,7,0),"")</f>
        <v/>
      </c>
      <c r="K105" s="98"/>
      <c r="L105" s="92" t="str">
        <f>IFERROR(VLOOKUP(D105,DB!A:I,9,0),"")</f>
        <v/>
      </c>
    </row>
    <row r="106" spans="1:12" ht="15" customHeight="1">
      <c r="A106" s="135"/>
      <c r="B106" s="135" t="str">
        <f>IFERROR(VLOOKUP(D106,DB!A:K,11,0),"")</f>
        <v/>
      </c>
      <c r="C106" s="94"/>
      <c r="D106" s="92"/>
      <c r="E106" s="95"/>
      <c r="F106" s="96"/>
      <c r="G106" s="97">
        <f ca="1">IFERROR(NOW()-F106,"")</f>
        <v>45976.308856134259</v>
      </c>
      <c r="H106" s="96"/>
      <c r="I106" s="135" t="str">
        <f>IFERROR(VLOOKUP(D106,DB!A:F,6,0),"")</f>
        <v/>
      </c>
      <c r="J106" s="135" t="str">
        <f>IFERROR(VLOOKUP(D106,DB!A:G,7,0),"")</f>
        <v/>
      </c>
      <c r="K106" s="98"/>
      <c r="L106" s="92" t="str">
        <f>IFERROR(VLOOKUP(D106,DB!A:I,9,0),"")</f>
        <v/>
      </c>
    </row>
    <row r="107" spans="1:12" ht="15" customHeight="1">
      <c r="A107" s="135"/>
      <c r="B107" s="135" t="str">
        <f>IFERROR(VLOOKUP(D107,DB!A:K,11,0),"")</f>
        <v/>
      </c>
      <c r="C107" s="94"/>
      <c r="D107" s="92"/>
      <c r="E107" s="95"/>
      <c r="F107" s="96"/>
      <c r="G107" s="97">
        <f ca="1">IFERROR(NOW()-F107,"")</f>
        <v>45976.308856134259</v>
      </c>
      <c r="H107" s="96"/>
      <c r="I107" s="135" t="str">
        <f>IFERROR(VLOOKUP(D107,DB!A:F,6,0),"")</f>
        <v/>
      </c>
      <c r="J107" s="135" t="str">
        <f>IFERROR(VLOOKUP(D107,DB!A:G,7,0),"")</f>
        <v/>
      </c>
      <c r="K107" s="98"/>
      <c r="L107" s="92" t="str">
        <f>IFERROR(VLOOKUP(D107,DB!A:I,9,0),"")</f>
        <v/>
      </c>
    </row>
    <row r="108" spans="1:12" ht="15" customHeight="1">
      <c r="A108" s="135"/>
      <c r="B108" s="135" t="str">
        <f>IFERROR(VLOOKUP(D108,DB!A:K,11,0),"")</f>
        <v/>
      </c>
      <c r="C108" s="94"/>
      <c r="D108" s="92"/>
      <c r="E108" s="95"/>
      <c r="F108" s="96"/>
      <c r="G108" s="97">
        <f ca="1">IFERROR(NOW()-F108,"")</f>
        <v>45976.308856134259</v>
      </c>
      <c r="H108" s="96"/>
      <c r="I108" s="135" t="str">
        <f>IFERROR(VLOOKUP(D108,DB!A:F,6,0),"")</f>
        <v/>
      </c>
      <c r="J108" s="135" t="str">
        <f>IFERROR(VLOOKUP(D108,DB!A:G,7,0),"")</f>
        <v/>
      </c>
      <c r="K108" s="98"/>
      <c r="L108" s="92" t="str">
        <f>IFERROR(VLOOKUP(D108,DB!A:I,9,0),"")</f>
        <v/>
      </c>
    </row>
    <row r="109" spans="1:12" ht="15" customHeight="1">
      <c r="A109" s="135"/>
      <c r="B109" s="135" t="str">
        <f>IFERROR(VLOOKUP(D109,DB!A:K,11,0),"")</f>
        <v/>
      </c>
      <c r="C109" s="94"/>
      <c r="D109" s="92"/>
      <c r="E109" s="95"/>
      <c r="F109" s="96"/>
      <c r="G109" s="97">
        <f ca="1">IFERROR(NOW()-F109,"")</f>
        <v>45976.308856134259</v>
      </c>
      <c r="H109" s="96"/>
      <c r="I109" s="135" t="str">
        <f>IFERROR(VLOOKUP(D109,DB!A:F,6,0),"")</f>
        <v/>
      </c>
      <c r="J109" s="135" t="str">
        <f>IFERROR(VLOOKUP(D109,DB!A:G,7,0),"")</f>
        <v/>
      </c>
      <c r="K109" s="98"/>
      <c r="L109" s="92" t="str">
        <f>IFERROR(VLOOKUP(D109,DB!A:I,9,0),"")</f>
        <v/>
      </c>
    </row>
    <row r="110" spans="1:12" ht="15" customHeight="1">
      <c r="A110" s="135"/>
      <c r="B110" s="135" t="str">
        <f>IFERROR(VLOOKUP(D110,DB!A:K,11,0),"")</f>
        <v/>
      </c>
      <c r="C110" s="94"/>
      <c r="D110" s="92"/>
      <c r="E110" s="95"/>
      <c r="F110" s="96"/>
      <c r="G110" s="97">
        <f ca="1">IFERROR(NOW()-F110,"")</f>
        <v>45976.308856134259</v>
      </c>
      <c r="H110" s="96"/>
      <c r="I110" s="135" t="str">
        <f>IFERROR(VLOOKUP(D110,DB!A:F,6,0),"")</f>
        <v/>
      </c>
      <c r="J110" s="135" t="str">
        <f>IFERROR(VLOOKUP(D110,DB!A:G,7,0),"")</f>
        <v/>
      </c>
      <c r="K110" s="98"/>
      <c r="L110" s="92" t="str">
        <f>IFERROR(VLOOKUP(D110,DB!A:I,9,0),"")</f>
        <v/>
      </c>
    </row>
    <row r="111" spans="1:12" ht="15" customHeight="1">
      <c r="A111" s="135"/>
      <c r="B111" s="135" t="str">
        <f>IFERROR(VLOOKUP(D111,DB!A:K,11,0),"")</f>
        <v/>
      </c>
      <c r="C111" s="94"/>
      <c r="D111" s="92"/>
      <c r="E111" s="95"/>
      <c r="F111" s="96"/>
      <c r="G111" s="97">
        <f ca="1">IFERROR(NOW()-F111,"")</f>
        <v>45976.308856134259</v>
      </c>
      <c r="H111" s="96"/>
      <c r="I111" s="135" t="str">
        <f>IFERROR(VLOOKUP(D111,DB!A:F,6,0),"")</f>
        <v/>
      </c>
      <c r="J111" s="135" t="str">
        <f>IFERROR(VLOOKUP(D111,DB!A:G,7,0),"")</f>
        <v/>
      </c>
      <c r="K111" s="98"/>
      <c r="L111" s="92" t="str">
        <f>IFERROR(VLOOKUP(D111,DB!A:I,9,0),"")</f>
        <v/>
      </c>
    </row>
  </sheetData>
  <dataValidations count="2">
    <dataValidation allowBlank="1" showInputMessage="1" showErrorMessage="1" sqref="E1" xr:uid="{A4F81451-56CC-4543-9497-104C4E44EE4B}"/>
    <dataValidation type="list" allowBlank="1" showInputMessage="1" showErrorMessage="1" sqref="E2:E1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84.476795949070947</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39100</v>
      </c>
      <c r="F3" s="38">
        <v>45926.188877314817</v>
      </c>
      <c r="G3" s="116">
        <f t="shared" ref="G3" ca="1" si="0">IFERROR(NOW()-F3,"")</f>
        <v>50.119978819442622</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39100</v>
      </c>
      <c r="F4" s="125">
        <v>45948.661111111112</v>
      </c>
      <c r="G4" s="126">
        <f t="shared" ref="G4" ca="1" si="1">IFERROR(NOW()-F4,"")</f>
        <v>27.647745023146854</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c r="B6" s="124" t="str">
        <f>IFERROR(VLOOKUP(D6,DB!A:K,11,0),"")</f>
        <v/>
      </c>
      <c r="C6" s="124"/>
      <c r="D6" s="124"/>
      <c r="E6" s="124"/>
      <c r="F6" s="124"/>
      <c r="G6" s="126">
        <f t="shared" ref="G6:G53" ca="1" si="2">IFERROR(NOW()-F6,"")</f>
        <v>45976.308856134259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45976.308856134259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45976.308856134259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45976.308856134259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45976.308856134259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45976.308856134259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45976.308856134259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45976.308856134259</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45976.308856134259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45976.308856134259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45976.308856134259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45976.308856134259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45976.308856134259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45976.308856134259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45976.308856134259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45976.308856134259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45976.308856134259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45976.308856134259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45976.308856134259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45976.308856134259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45976.308856134259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45976.308856134259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45976.308856134259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45976.308856134259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45976.308856134259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45976.308856134259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45976.308856134259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45976.308856134259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45976.308856134259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45976.308856134259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45976.308856134259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45976.308856134259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45976.308856134259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45976.308856134259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45976.308856134259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45976.308856134259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45976.308856134259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45976.308856134259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45976.308856134259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45976.308856134259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45976.308856134259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45976.308856134259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45976.308856134259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45976.308856134259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45976.308856134259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45976.308856134259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45976.308856134259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45976.308856134259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45976.308856134259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45976.308856134259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45976.308856134259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45976.308856134259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45976.308856134259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45976.308856134259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45976.308856134259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45976.308856134259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45976.308856134259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45976.308856134259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45976.308856134259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45976.308856134259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45976.308856134259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45976.308856134259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45976.308856134259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45976.308856134259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45976.308856134259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45976.308856134259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45976.308856134259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45976.308856134259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45976.308856134259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45976.308856134259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45976.308856134259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45976.308856134259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45976.308856134259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45976.308856134259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45976.308856134259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45976.308856134259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45976.308856134259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45976.308856134259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45976.308856134259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45976.308856134259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45976.308856134259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45976.308856134259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45976.308856134259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45976.308856134259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45976.308856134259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45976.308856134259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45976.308856134259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45976.308856134259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45976.308856134259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45976.308856134259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45976.308856134259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45976.308856134259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45976.308856134259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45976.308856134259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45976.308856134259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45976.308856134259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45976.308856134259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45976.308856134259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45976.308856134259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45976.308856134259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45976.308856134259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45976.308856134259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45976.308856134259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45976.308856134259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45976.308856134259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45976.308856134259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45976.308856134259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45976.308856134259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45976.308856134259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45976.308856134259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45976.308856134259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45976.308856134259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45976.308856134259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45976.308856134259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45976.308856134259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45976.308856134259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45976.308856134259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45976.308856134259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45976.308856134259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45976.308856134259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45976.308856134259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45976.308856134259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45976.308856134259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45976.308856134259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45976.308856134259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45976.308856134259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45976.308856134259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45976.308856134259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45976.308856134259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45976.308856134259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45976.308856134259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45976.308856134259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45976.308856134259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45976.308856134259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45976.308856134259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45976.308856134259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45976.308856134259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45976.308856134259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45976.308856134259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45976.308856134259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45976.308856134259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45976.308856134259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45976.308856134259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45976.308856134259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45976.308856134259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45976.308856134259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45976.308856134259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45976.308856134259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45976.308856134259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45976.308856134259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45976.308856134259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45976.308856134259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45976.308856134259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45976.308856134259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45976.308856134259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45976.308856134259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45976.308856134259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45976.308856134259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45976.308856134259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45976.308856134259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45976.308856134259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45976.308856134259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45976.308856134259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45976.308856134259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45976.308856134259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45976.308856134259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45976.308856134259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45976.308856134259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45976.308856134259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45976.308856134259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45976.308856134259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45976.308856134259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45976.308856134259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45976.308856134259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45976.308856134259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45976.308856134259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45976.308856134259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45976.308856134259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45976.308856134259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45976.308856134259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45976.308856134259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45976.308856134259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45976.308856134259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45976.308856134259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45976.308856134259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45976.308856134259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45976.308856134259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45976.308856134259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45976.308856134259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45976.308856134259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45976.308856134259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45976.308856134259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45976.308856134259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45976.308856134259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45976.308856134259</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45976.308856134259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45976.308856134259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45976.308856134259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45976.308856134259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45976.308856134259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45976.308856134259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45976.308856134259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45976.308856134259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45976.308856134259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45976.308856134259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45976.308856134259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45976.308856134259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45976.308856134259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45976.308856134259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45976.308856134259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45976.308856134259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45976.308856134259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45976.308856134259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45976.308856134259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45976.308856134259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45976.308856134259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45976.308856134259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45976.308856134259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45976.308856134259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45976.308856134259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45976.308856134259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45976.308856134259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45976.308856134259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45976.308856134259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45976.308856134259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45976.308856134259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45976.308856134259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45976.308856134259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45976.308856134259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45976.308856134259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45976.308856134259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45976.308856134259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45976.308856134259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45976.308856134259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45976.308856134259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45976.308856134259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45976.308856134259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45976.308856134259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45976.308856134259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45976.308856134259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45976.308856134259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45976.308856134259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45976.308856134259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45976.308856134259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45976.308856134259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45976.308856134259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45976.308856134259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45976.308856134259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45976.308856134259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45976.308856134259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45976.308856134259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45976.308856134259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45976.308856134259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45976.308856134259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45976.308856134259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45976.308856134259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45976.308856134259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45976.308856134259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45976.308856134259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45976.308856134259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45976.308856134259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45976.308856134259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45976.308856134259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45976.308856134259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45976.308856134259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45976.308856134259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45976.308856134259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45976.308856134259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45976.308856134259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45976.308856134259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45976.308856134259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45976.308856134259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45976.308856134259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45976.308856134259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45976.308856134259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45976.308856134259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45976.308856134259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45976.308856134259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45976.308856134259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45976.308856134259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45976.308856134259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45976.308856134259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45976.308856134259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45976.308856134259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45976.308856134259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45976.308856134259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45976.308856134259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45976.308856134259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45976.308856134259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45976.308856134259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45976.308856134259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45976.308856134259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45976.308856134259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45976.308856134259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45976.308856134259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45976.308856134259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45976.308856134259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45976.308856134259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45976.308856134259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45976.308856134259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45976.308856134259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45976.308856134259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45976.308856134259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45976.308856134259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45976.308856134259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45976.308856134259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45976.308856134259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45976.308856134259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45976.308856134259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45976.308856134259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45976.308856134259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45976.308856134259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45976.308856134259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45976.308856134259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45976.308856134259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45976.308856134259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45976.308856134259</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2025-11-15T04:25:44Z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