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517" documentId="120_S{2AC9BD13-BADA-5192-A53E-5A8FF88502F6}" xr6:coauthVersionLast="47" xr6:coauthVersionMax="47" xr10:uidLastSave="{5860C337-FE2E-40AE-88EF-9F9CAA9F5E36}"/>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alcChain>
</file>

<file path=xl/sharedStrings.xml><?xml version="1.0" encoding="utf-8"?>
<sst xmlns="http://schemas.openxmlformats.org/spreadsheetml/2006/main" count="180301" uniqueCount="39132">
  <si>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</si>
  <si>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</si>
  <si>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</si>
  <si>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</si>
  <si>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</si>
  <si>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</si>
  <si>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</si>
  <si>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</si>
  <si>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</si>
  <si>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</si>
  <si>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</si>
  <si>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</si>
  <si>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</si>
  <si>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</si>
  <si>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</si>
  <si>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</si>
  <si>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</si>
  <si>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</si>
  <si>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</si>
  <si>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</si>
  <si>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</si>
  <si>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</si>
  <si>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</si>
  <si>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</si>
  <si>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</si>
  <si>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</si>
  <si>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</si>
  <si>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</si>
  <si>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</si>
  <si>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</si>
  <si>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</si>
  <si>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</si>
  <si>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</si>
  <si>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</si>
  <si>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</si>
  <si>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</si>
  <si>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</si>
  <si>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</si>
  <si>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</si>
  <si>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</si>
  <si>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</si>
  <si>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</si>
  <si>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</si>
  <si>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</si>
  <si>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</si>
  <si>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</si>
  <si>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</si>
  <si>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</si>
  <si>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</si>
  <si>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</si>
  <si>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</si>
  <si>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</si>
  <si>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</si>
  <si>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</si>
  <si>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</si>
  <si>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</si>
  <si>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</si>
  <si>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</si>
  <si>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</si>
  <si>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</si>
  <si>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</si>
  <si>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</si>
  <si>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</si>
  <si>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</si>
  <si>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</si>
  <si>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</si>
  <si>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</si>
  <si>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</si>
  <si>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</si>
  <si>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</si>
  <si>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</si>
  <si>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</si>
  <si>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</si>
  <si>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</si>
  <si>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</si>
  <si>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</si>
  <si>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</si>
  <si>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</si>
  <si>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</si>
  <si>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</si>
  <si>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</si>
  <si>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</si>
  <si>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</si>
  <si>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</si>
  <si>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</si>
  <si>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</si>
  <si>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</si>
  <si>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</si>
  <si>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</si>
  <si>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</si>
  <si>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</si>
  <si>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</si>
  <si>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</si>
  <si>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</si>
  <si>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</si>
  <si>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</si>
  <si>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</si>
  <si>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</si>
  <si>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</si>
  <si>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</si>
  <si>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</si>
  <si>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</si>
  <si>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</si>
  <si>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</si>
  <si>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</si>
  <si>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</si>
  <si>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</si>
  <si>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</si>
  <si>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</si>
  <si>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</si>
  <si>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</si>
  <si>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</si>
  <si>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</si>
  <si>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</si>
  <si>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</si>
  <si>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</si>
  <si>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</si>
  <si>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</si>
  <si>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</si>
  <si>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</si>
  <si>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</si>
  <si>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</si>
  <si>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</si>
  <si>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</si>
  <si>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</si>
  <si>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</si>
  <si>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</si>
  <si>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</si>
  <si>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</si>
  <si>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</si>
  <si>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</si>
  <si>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</si>
  <si>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</si>
  <si>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</si>
  <si>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</si>
  <si>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</si>
  <si>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</si>
  <si>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</si>
  <si>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</si>
  <si>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</si>
  <si>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</si>
  <si>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</si>
  <si>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</si>
  <si>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</si>
  <si>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</si>
  <si>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</si>
  <si>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</si>
  <si>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</si>
  <si>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</si>
  <si>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</si>
  <si>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</si>
  <si>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</si>
  <si>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</si>
  <si>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</si>
  <si>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</si>
  <si>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</si>
  <si>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</si>
  <si>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</si>
  <si>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</si>
  <si>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</si>
  <si>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</si>
  <si>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</si>
  <si>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</si>
  <si>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</si>
  <si>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</si>
  <si>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</si>
  <si>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</si>
  <si>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</si>
  <si>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</si>
  <si>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</si>
  <si>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</si>
  <si>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</si>
  <si>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</si>
  <si>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</si>
  <si>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</si>
  <si>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</si>
  <si>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</si>
  <si>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</si>
  <si>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</si>
  <si>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</si>
  <si>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</si>
  <si>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</si>
  <si>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</si>
  <si>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</si>
  <si>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</si>
  <si>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</si>
  <si>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</si>
  <si>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</si>
  <si>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</si>
  <si>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</si>
  <si>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</si>
  <si>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</si>
  <si>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</si>
  <si>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</si>
  <si>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</si>
  <si>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</si>
  <si>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</si>
  <si>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</si>
  <si>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</si>
  <si>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</si>
  <si>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</si>
  <si>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</si>
  <si>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</si>
  <si>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</si>
  <si>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</si>
  <si>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</si>
  <si>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</si>
  <si>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</si>
  <si>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</si>
  <si>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</si>
  <si>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</si>
  <si>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</si>
  <si>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</si>
  <si>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</si>
  <si>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</si>
  <si>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</si>
  <si>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</si>
  <si>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</si>
  <si>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</si>
  <si>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</si>
  <si>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</si>
  <si>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</si>
  <si>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</si>
  <si>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</si>
  <si>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</si>
  <si>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</si>
  <si>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</si>
  <si>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</si>
  <si>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</si>
  <si>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</si>
  <si>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</si>
  <si>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</si>
  <si>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</si>
  <si>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</si>
  <si>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</si>
  <si>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</si>
  <si>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</si>
  <si>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</si>
  <si>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</si>
  <si>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</si>
  <si>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</si>
  <si>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</si>
  <si>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</si>
  <si>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</si>
  <si>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</si>
  <si>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</si>
  <si>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</si>
  <si>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</si>
  <si>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</si>
  <si>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</si>
  <si>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</si>
  <si>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</si>
  <si>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</si>
  <si>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</si>
  <si>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</si>
  <si>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</si>
  <si>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</si>
  <si>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</si>
  <si>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</si>
  <si>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</si>
  <si>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</si>
  <si>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</si>
  <si>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</si>
  <si>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</si>
  <si>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</si>
  <si>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</si>
  <si>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</si>
  <si>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</si>
  <si>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</si>
  <si>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</si>
  <si>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</si>
  <si>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</si>
  <si>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</si>
  <si>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</si>
  <si>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</si>
  <si>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</si>
  <si>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</si>
  <si>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</si>
  <si>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</si>
  <si>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</si>
  <si>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</si>
  <si>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</si>
  <si>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</si>
  <si>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</si>
  <si>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</si>
  <si>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</si>
  <si>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</si>
  <si>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</si>
  <si>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</si>
  <si>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</si>
  <si>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</si>
  <si>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</si>
  <si>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</si>
  <si>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</si>
  <si>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</si>
  <si>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</si>
  <si>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</si>
  <si>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</si>
  <si>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</si>
  <si>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</si>
  <si>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</si>
  <si>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</si>
  <si>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</si>
  <si>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</si>
  <si>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</si>
  <si>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</si>
  <si>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</si>
  <si>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</si>
  <si>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</si>
  <si>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</si>
  <si>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</si>
  <si>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</si>
  <si>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</si>
  <si>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</si>
  <si>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</si>
  <si>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</si>
  <si>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</si>
  <si>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</si>
  <si>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</si>
  <si>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</si>
  <si>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</si>
  <si>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</si>
  <si>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</si>
  <si>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</si>
  <si>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</si>
  <si>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</si>
  <si>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</si>
  <si>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</si>
  <si>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</si>
  <si>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</si>
  <si>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</si>
  <si>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</si>
  <si>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</si>
  <si>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</si>
  <si>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</si>
  <si>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</si>
  <si>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</si>
  <si>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</si>
  <si>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</si>
  <si>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</si>
  <si>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</si>
  <si>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</si>
  <si>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</si>
  <si>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</si>
  <si>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</si>
  <si>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</si>
  <si>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</si>
  <si>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</si>
  <si>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</si>
  <si>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</si>
  <si>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</si>
  <si>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</si>
  <si>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</si>
  <si>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</si>
  <si>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</si>
  <si>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</si>
  <si>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</si>
  <si>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</si>
  <si>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</si>
  <si>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</si>
  <si>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</si>
  <si>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</si>
  <si>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</si>
  <si>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</si>
  <si>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</si>
  <si>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</si>
  <si>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</si>
  <si>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</si>
  <si>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</si>
  <si>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</si>
  <si>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</si>
  <si>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</si>
  <si>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</si>
  <si>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</si>
  <si>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</si>
  <si>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</si>
  <si>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</si>
  <si>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</si>
  <si>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</si>
  <si>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</si>
  <si>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</si>
  <si>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</si>
  <si>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</si>
  <si>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</si>
  <si>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</si>
  <si>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</si>
  <si>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</si>
  <si>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</si>
  <si>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</si>
  <si>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</si>
  <si>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</si>
  <si>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</si>
  <si>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</si>
  <si>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</si>
  <si>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</si>
  <si>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</si>
  <si>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</si>
  <si>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</si>
  <si>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</si>
  <si>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</si>
  <si>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</si>
  <si>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</si>
  <si>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</si>
  <si>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</si>
  <si>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</si>
  <si>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</si>
  <si>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</si>
  <si>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</si>
  <si>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</si>
  <si>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</si>
  <si>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</si>
  <si>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</si>
  <si>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</si>
  <si>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</si>
  <si>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</si>
  <si>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</si>
  <si>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</si>
  <si>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</si>
  <si>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</si>
  <si>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</si>
  <si>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</si>
  <si>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</si>
  <si>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</si>
  <si>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</si>
  <si>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</si>
  <si>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</si>
  <si>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</si>
  <si>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</si>
  <si>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</si>
  <si>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</si>
  <si>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</si>
  <si>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</si>
  <si>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</si>
  <si>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</si>
  <si>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</si>
  <si>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</si>
  <si>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</si>
  <si>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</si>
  <si>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</si>
  <si>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</si>
  <si>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</si>
  <si>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</si>
  <si>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</si>
  <si>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</si>
  <si>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</si>
  <si>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</si>
  <si>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</si>
  <si>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</si>
  <si>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</si>
  <si>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</si>
  <si>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</si>
  <si>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</si>
  <si>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</si>
  <si>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</si>
  <si>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</si>
  <si>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</si>
  <si>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</si>
  <si>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</si>
  <si>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</si>
  <si>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</si>
  <si>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</si>
  <si>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</si>
  <si>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</si>
  <si>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</si>
  <si>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</si>
  <si>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</si>
  <si>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</si>
  <si>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</si>
  <si>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</si>
  <si>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</si>
  <si>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</si>
  <si>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</si>
  <si>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</si>
  <si>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</si>
  <si>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</si>
  <si>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</si>
  <si>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</si>
  <si>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</si>
  <si>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</si>
  <si>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</si>
  <si>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</si>
  <si>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</si>
  <si>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</si>
  <si>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</si>
  <si>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</si>
  <si>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</si>
  <si>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</si>
  <si>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</si>
  <si>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</si>
  <si>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</si>
  <si>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</si>
  <si>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</si>
  <si>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</si>
  <si>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</si>
  <si>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</si>
  <si>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</si>
  <si>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</si>
  <si>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</si>
  <si>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</si>
  <si>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</si>
  <si>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</si>
  <si>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</si>
  <si>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</si>
  <si>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</si>
  <si>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</si>
  <si>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</si>
  <si>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</si>
  <si>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</si>
  <si>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</si>
  <si>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</si>
  <si>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</si>
  <si>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</si>
  <si>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</si>
  <si>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</si>
  <si>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</si>
  <si>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</si>
  <si>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</si>
  <si>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</si>
  <si>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</si>
  <si>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</si>
  <si>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</si>
  <si>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</si>
  <si>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</si>
  <si>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</si>
  <si>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</si>
  <si>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</si>
  <si>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</si>
  <si>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</si>
  <si>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</si>
  <si>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</si>
  <si>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</si>
  <si>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</si>
  <si>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</si>
  <si>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</si>
  <si>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</si>
  <si>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</si>
  <si>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</si>
  <si>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</si>
  <si>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</si>
  <si>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</si>
  <si>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</si>
  <si>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</si>
  <si>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</si>
  <si>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</si>
  <si>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</si>
  <si>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</si>
  <si>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</si>
  <si>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</si>
  <si>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</si>
  <si>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</si>
  <si>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</si>
  <si>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</si>
  <si>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</si>
  <si>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</si>
  <si>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</si>
  <si>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</si>
  <si>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</si>
  <si>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</si>
  <si>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</si>
  <si>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</si>
  <si>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</si>
  <si>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</si>
  <si>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</si>
  <si>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</si>
  <si>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</si>
  <si>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</si>
  <si>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</si>
  <si>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</si>
  <si>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</si>
  <si>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</si>
  <si>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</si>
  <si>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</si>
  <si>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</si>
  <si>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</si>
  <si>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</si>
  <si>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</si>
  <si>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</si>
  <si>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</si>
  <si>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</si>
  <si>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</si>
  <si>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</si>
  <si>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</si>
  <si>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</si>
  <si>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</si>
  <si>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</si>
  <si>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</si>
  <si>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</si>
  <si>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</si>
  <si>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</si>
  <si>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</si>
  <si>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</si>
  <si>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</si>
  <si>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</si>
  <si>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</si>
  <si>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</si>
  <si>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</si>
  <si>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</si>
  <si>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</si>
  <si>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</si>
  <si>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</si>
  <si>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</si>
  <si>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</si>
  <si>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</si>
  <si>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</si>
  <si>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</si>
  <si>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</si>
  <si>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</si>
  <si>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</si>
  <si>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</si>
  <si>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</si>
  <si>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</si>
  <si>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</si>
  <si>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</si>
  <si>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</si>
  <si>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</si>
  <si>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</si>
  <si>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</si>
  <si>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</si>
  <si>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</si>
  <si>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</si>
  <si>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</si>
  <si>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</si>
  <si>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</si>
  <si>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</si>
  <si>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</si>
  <si>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</si>
  <si>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</si>
  <si>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</si>
  <si>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</si>
  <si>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</si>
  <si>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</si>
  <si>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</si>
  <si>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</si>
  <si>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</si>
  <si>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</si>
  <si>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</si>
  <si>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</si>
  <si>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</si>
  <si>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</si>
  <si>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</si>
  <si>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</si>
  <si>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</si>
  <si>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</si>
  <si>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</si>
  <si>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</si>
  <si>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</si>
  <si>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</si>
  <si>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</si>
  <si>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</si>
  <si>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</si>
  <si>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</si>
  <si>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</si>
  <si>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</si>
  <si>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</si>
  <si>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</si>
  <si>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</si>
  <si>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</si>
  <si>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</si>
  <si>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</si>
  <si>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</si>
  <si>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</si>
  <si>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</si>
  <si>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</si>
  <si>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</si>
  <si>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</si>
  <si>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</si>
  <si>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</si>
  <si>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</si>
  <si>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</si>
  <si>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</si>
  <si>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</si>
  <si>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</si>
  <si>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</si>
  <si>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</si>
  <si>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</si>
  <si>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</si>
  <si>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</si>
  <si>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</si>
  <si>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</si>
  <si>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</si>
  <si>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</si>
  <si>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</si>
  <si>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</si>
  <si>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</si>
  <si>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</si>
  <si>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</si>
  <si>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</si>
  <si>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</si>
  <si>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</si>
  <si>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</si>
  <si>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</si>
  <si>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</si>
  <si>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</si>
  <si>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</si>
  <si>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</si>
  <si>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</si>
  <si>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</si>
  <si>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</si>
  <si>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</si>
  <si>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</si>
  <si>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</si>
  <si>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</si>
  <si>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</si>
  <si>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</si>
  <si>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</si>
  <si>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</si>
  <si>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</si>
  <si>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</si>
  <si>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</si>
  <si>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</si>
  <si>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</si>
  <si>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</si>
  <si>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</si>
  <si>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</si>
  <si>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</si>
  <si>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</si>
  <si>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</si>
  <si>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</si>
  <si>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</si>
  <si>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</si>
  <si>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</si>
  <si>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</si>
  <si>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</si>
  <si>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</si>
  <si>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</si>
  <si>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</si>
  <si>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</si>
  <si>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</si>
  <si>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</si>
  <si>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</si>
  <si>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</si>
  <si>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</si>
  <si>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</si>
  <si>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</si>
  <si>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</si>
  <si>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</si>
  <si>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</si>
  <si>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</si>
  <si>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</si>
  <si>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</si>
  <si>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</si>
  <si>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</si>
  <si>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</si>
  <si>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</si>
  <si>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</si>
  <si>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</si>
  <si>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</si>
  <si>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</si>
  <si>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</si>
  <si>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</si>
  <si>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</si>
  <si>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</si>
  <si>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</si>
  <si>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</si>
  <si>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</si>
  <si>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</si>
  <si>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</si>
  <si>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</si>
  <si>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</si>
  <si>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</si>
  <si>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</si>
  <si>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</si>
  <si>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</si>
  <si>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</si>
  <si>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</si>
  <si>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</si>
  <si>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</si>
  <si>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</si>
  <si>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</si>
  <si>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</si>
  <si>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</si>
  <si>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</si>
  <si>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</si>
  <si>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</si>
  <si>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</si>
  <si>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</si>
  <si>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</si>
  <si>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</si>
  <si>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</si>
  <si>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</si>
  <si>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</si>
  <si>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</si>
  <si>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</si>
  <si>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</si>
  <si>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</si>
  <si>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</si>
  <si>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</si>
  <si>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</si>
  <si>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</si>
  <si>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</si>
  <si>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</si>
  <si>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</si>
  <si>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</si>
  <si>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</si>
  <si>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</si>
  <si>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</si>
  <si>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</si>
  <si>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</si>
  <si>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</si>
  <si>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</si>
  <si>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</si>
  <si>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</si>
  <si>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</si>
  <si>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</si>
  <si>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</si>
  <si>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</si>
  <si>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</si>
  <si>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</si>
  <si>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</si>
  <si>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</si>
  <si>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</si>
  <si>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</si>
  <si>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</si>
  <si>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</si>
  <si>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</si>
  <si>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</si>
  <si>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</si>
  <si>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</si>
  <si>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</si>
  <si>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</si>
  <si>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</si>
  <si>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</si>
  <si>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</si>
  <si>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</si>
  <si>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</si>
  <si>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</si>
  <si>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</si>
  <si>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</si>
  <si>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</si>
  <si>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</si>
  <si>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</si>
  <si>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</si>
  <si>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</si>
  <si>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</si>
  <si>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</si>
  <si>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</si>
  <si>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</si>
  <si>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</si>
  <si>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</si>
  <si>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</si>
  <si>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</si>
  <si>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</si>
  <si>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</si>
  <si>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</si>
  <si>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</si>
  <si>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</si>
  <si>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</si>
  <si>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</si>
  <si>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</si>
  <si>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</si>
  <si>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</si>
  <si>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</si>
  <si>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</si>
  <si>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</si>
  <si>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</si>
  <si>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</si>
  <si>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</si>
  <si>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</si>
  <si>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</si>
  <si>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</si>
  <si>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</si>
  <si>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</si>
  <si>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</si>
  <si>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</si>
  <si>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</si>
  <si>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</si>
  <si>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</si>
  <si>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</si>
  <si>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</si>
  <si>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</si>
  <si>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</si>
  <si>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</si>
  <si>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</si>
  <si>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</si>
  <si>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</si>
  <si>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</si>
  <si>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</si>
  <si>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</si>
  <si>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</si>
  <si>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</si>
  <si>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</si>
  <si>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</si>
  <si>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</si>
  <si>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</si>
  <si>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</si>
  <si>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</si>
  <si>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</si>
  <si>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</si>
  <si>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</si>
  <si>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</si>
  <si>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</si>
  <si>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</si>
  <si>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</si>
  <si>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</si>
  <si>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</si>
  <si>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</si>
  <si>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</si>
  <si>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</si>
  <si>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</si>
  <si>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</si>
  <si>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</si>
  <si>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</si>
  <si>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</si>
  <si>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</si>
  <si>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</si>
  <si>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</si>
  <si>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</si>
  <si>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</si>
  <si>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</si>
  <si>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</si>
  <si>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</si>
  <si>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</si>
  <si>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</si>
  <si>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</si>
  <si>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</si>
  <si>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</si>
  <si>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</si>
  <si>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</si>
  <si>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</si>
  <si>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</si>
  <si>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</si>
  <si>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</si>
  <si>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</si>
  <si>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</si>
  <si>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</si>
  <si>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</si>
  <si>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</si>
  <si>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</si>
  <si>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</si>
  <si>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</si>
  <si>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</si>
  <si>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</si>
  <si>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</si>
  <si>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</si>
  <si>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</si>
  <si>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</si>
  <si>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</si>
  <si>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</si>
  <si>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</si>
  <si>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</si>
  <si>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</si>
  <si>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</si>
  <si>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</si>
  <si>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</si>
  <si>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</si>
  <si>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</si>
  <si>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</si>
  <si>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</si>
  <si>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</si>
  <si>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</si>
  <si>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</si>
  <si>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</si>
  <si>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</si>
  <si>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</si>
  <si>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</si>
  <si>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</si>
  <si>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</si>
  <si>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</si>
  <si>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</si>
  <si>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</si>
  <si>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</si>
  <si>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</si>
  <si>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</si>
  <si>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</si>
  <si>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</si>
  <si>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</si>
  <si>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</si>
  <si>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</si>
  <si>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</si>
  <si>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</si>
  <si>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</si>
  <si>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</si>
  <si>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</si>
  <si>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</si>
  <si>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</si>
  <si>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</si>
  <si>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</si>
  <si>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</si>
  <si>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</si>
  <si>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</si>
  <si>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</si>
  <si>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</si>
  <si>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</si>
  <si>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</si>
  <si>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</si>
  <si>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</si>
  <si>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</si>
  <si>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</si>
  <si>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</si>
  <si>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</si>
  <si>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</si>
  <si>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</si>
  <si>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</si>
  <si>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</si>
  <si>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</si>
  <si>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</si>
  <si>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</si>
  <si>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</si>
  <si>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</si>
  <si>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</si>
  <si>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</si>
  <si>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</si>
  <si>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</si>
  <si>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</si>
  <si>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</si>
  <si>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</si>
  <si>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</si>
  <si>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</si>
  <si>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</si>
  <si>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</si>
  <si>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</si>
  <si>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</si>
  <si>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</si>
  <si>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</si>
  <si>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</si>
  <si>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</si>
  <si>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</si>
  <si>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</si>
  <si>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</si>
  <si>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</si>
  <si>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</si>
  <si>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</si>
  <si>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</si>
  <si>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</si>
  <si>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</si>
  <si>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</si>
  <si>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</si>
  <si>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</si>
  <si>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</si>
  <si>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</si>
  <si>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</si>
  <si>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</si>
  <si>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</si>
  <si>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</si>
  <si>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</si>
  <si>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</si>
  <si>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</si>
  <si>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</si>
  <si>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</si>
  <si>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</si>
  <si>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</si>
  <si>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</si>
  <si>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</si>
  <si>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</si>
  <si>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</si>
  <si>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</si>
  <si>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</si>
  <si>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</si>
  <si>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</si>
  <si>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</si>
  <si>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</si>
  <si>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</si>
  <si>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</si>
  <si>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</si>
  <si>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</si>
  <si>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</si>
  <si>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</si>
  <si>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</si>
  <si>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</si>
  <si>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</si>
  <si>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</si>
  <si>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</si>
  <si>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</si>
  <si>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</si>
  <si>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</si>
  <si>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</si>
  <si>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</si>
  <si>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</si>
  <si>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</si>
  <si>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</si>
  <si>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</si>
  <si>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</si>
  <si>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</si>
  <si>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</si>
  <si>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</si>
  <si>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</si>
  <si>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</si>
  <si>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</si>
  <si>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</si>
  <si>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</si>
  <si>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</si>
  <si>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</si>
  <si>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</si>
  <si>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</si>
  <si>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</si>
  <si>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</si>
  <si>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</si>
  <si>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</si>
  <si>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</si>
  <si>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</si>
  <si>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</si>
  <si>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</si>
  <si>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</si>
  <si>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</si>
  <si>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</si>
  <si>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</si>
  <si>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</si>
  <si>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</si>
  <si>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</si>
  <si>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</si>
  <si>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</si>
  <si>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</si>
  <si>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</si>
  <si>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</si>
  <si>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</si>
  <si>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</si>
  <si>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</si>
  <si>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</si>
  <si>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</si>
  <si>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</si>
  <si>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</si>
  <si>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</si>
  <si>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</si>
  <si>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</si>
  <si>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</si>
  <si>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</si>
  <si>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</si>
  <si>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</si>
  <si>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</si>
  <si>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</si>
  <si>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</si>
  <si>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</si>
  <si>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</si>
  <si>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</si>
  <si>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</si>
  <si>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</si>
  <si>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</si>
  <si>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</si>
  <si>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</si>
  <si>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</si>
  <si>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</si>
  <si>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</si>
  <si>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</si>
  <si>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</si>
  <si>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</si>
  <si>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</si>
  <si>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</si>
  <si>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</si>
  <si>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</si>
  <si>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</si>
  <si>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</si>
  <si>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</si>
  <si>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</si>
  <si>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</si>
  <si>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</si>
  <si>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</si>
  <si>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</si>
  <si>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</si>
  <si>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</si>
  <si>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</si>
  <si>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</si>
  <si>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</si>
  <si>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</si>
  <si>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</si>
  <si>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</si>
  <si>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</si>
  <si>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</si>
  <si>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</si>
  <si>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</si>
  <si>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</si>
  <si>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</si>
  <si>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</si>
  <si>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</si>
  <si>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</si>
  <si>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</si>
  <si>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</si>
  <si>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</si>
  <si>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</si>
  <si>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</si>
  <si>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</si>
  <si>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</si>
  <si>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</si>
  <si>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</si>
  <si>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</si>
  <si>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</si>
  <si>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</si>
  <si>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</si>
  <si>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</si>
  <si>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</si>
  <si>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</si>
  <si>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</si>
  <si>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</si>
  <si>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</si>
  <si>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</si>
  <si>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</si>
  <si>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</si>
  <si>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</si>
  <si>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</si>
  <si>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</si>
  <si>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</si>
  <si>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</si>
  <si>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</si>
  <si>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</si>
  <si>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</si>
  <si>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</si>
  <si>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</si>
  <si>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</si>
  <si>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</si>
  <si>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</si>
  <si>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</si>
  <si>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</si>
  <si>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</si>
  <si>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</si>
  <si>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</si>
  <si>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</si>
  <si>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</si>
  <si>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</si>
  <si>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</si>
  <si>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</si>
  <si>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</si>
  <si>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</si>
  <si>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</si>
  <si>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</si>
  <si>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</si>
  <si>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</si>
  <si>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</si>
  <si>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</si>
  <si>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</si>
  <si>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</si>
  <si>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</si>
  <si>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</si>
  <si>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</si>
  <si>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</si>
  <si>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</si>
  <si>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</si>
  <si>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</si>
  <si>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</si>
  <si>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</si>
  <si>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</si>
  <si>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</si>
  <si>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</si>
  <si>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</si>
  <si>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</si>
  <si>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</si>
  <si>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</si>
  <si>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</si>
  <si>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</si>
  <si>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</si>
  <si>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</si>
  <si>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</si>
  <si>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</si>
  <si>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</si>
  <si>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</si>
  <si>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</si>
  <si>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</si>
  <si>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</si>
  <si>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</si>
  <si>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</si>
  <si>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</si>
  <si>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</si>
  <si>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</si>
  <si>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</si>
  <si>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</si>
  <si>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</si>
  <si>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</si>
  <si>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</si>
  <si>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</si>
  <si>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</si>
  <si>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</si>
  <si>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</si>
  <si>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</si>
  <si>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</si>
  <si>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</si>
  <si>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</si>
  <si>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</si>
  <si>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</si>
  <si>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</si>
  <si>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</si>
  <si>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</si>
  <si>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</si>
  <si>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</si>
  <si>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</si>
  <si>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</si>
  <si>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</si>
  <si>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</si>
  <si>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</si>
  <si>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</si>
  <si>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</si>
  <si>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</si>
  <si>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</si>
  <si>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</si>
  <si>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</si>
  <si>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</si>
  <si>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</si>
  <si>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</si>
  <si>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</si>
  <si>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</si>
  <si>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</si>
  <si>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</si>
  <si>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</si>
  <si>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</si>
  <si>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</si>
  <si>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</si>
  <si>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</si>
  <si>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</si>
  <si>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</si>
  <si>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</si>
  <si>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</si>
  <si>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</si>
  <si>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</si>
  <si>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</si>
  <si>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</si>
  <si>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</si>
  <si>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</si>
  <si>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</si>
  <si>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</si>
  <si>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</si>
  <si>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</si>
  <si>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</si>
  <si>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</si>
  <si>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</si>
  <si>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</si>
  <si>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</si>
  <si>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</si>
  <si>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</si>
  <si>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</si>
  <si>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</si>
  <si>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</si>
  <si>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</si>
  <si>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</si>
  <si>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</si>
  <si>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</si>
  <si>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</si>
  <si>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</si>
  <si>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</si>
  <si>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</si>
  <si>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</si>
  <si>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</si>
  <si>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</si>
  <si>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</si>
  <si>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</si>
  <si>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</si>
  <si>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</si>
  <si>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</si>
  <si>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</si>
  <si>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</si>
  <si>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</si>
  <si>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</si>
  <si>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</si>
  <si>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</si>
  <si>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</si>
  <si>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</si>
  <si>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</si>
  <si>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</si>
  <si>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</si>
  <si>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</si>
  <si>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</si>
  <si>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</si>
  <si>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</si>
  <si>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</si>
  <si>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</si>
  <si>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</si>
  <si>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</si>
  <si>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</si>
  <si>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</si>
  <si>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</si>
  <si>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</si>
  <si>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</si>
  <si>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</si>
  <si>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</si>
  <si>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</si>
  <si>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</si>
  <si>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</si>
  <si>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</si>
  <si>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</si>
  <si>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</si>
  <si>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</si>
  <si>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</si>
  <si>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</si>
  <si>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</si>
  <si>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</si>
  <si>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</si>
  <si>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</si>
  <si>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</si>
  <si>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</si>
  <si>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</si>
  <si>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</si>
  <si>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</si>
  <si>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</si>
  <si>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</si>
  <si>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</si>
  <si>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</si>
  <si>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</si>
  <si>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</si>
  <si>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</si>
  <si>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</si>
  <si>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</si>
  <si>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</si>
  <si>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</si>
  <si>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</si>
  <si>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</si>
  <si>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</si>
  <si>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</si>
  <si>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</si>
  <si>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</si>
  <si>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</si>
  <si>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</si>
  <si>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</si>
  <si>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</si>
  <si>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</si>
  <si>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</si>
  <si>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</si>
  <si>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</si>
  <si>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</si>
  <si>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</si>
  <si>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</si>
  <si>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</si>
  <si>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</si>
  <si>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</si>
  <si>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</si>
  <si>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</si>
  <si>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</si>
  <si>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</si>
  <si>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</si>
  <si>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</si>
  <si>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</si>
  <si>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</si>
  <si>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</si>
  <si>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</si>
  <si>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</si>
  <si>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</si>
  <si>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</si>
  <si>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</si>
  <si>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</si>
  <si>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</si>
  <si>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</si>
  <si>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</si>
  <si>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</si>
  <si>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</si>
  <si>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</si>
  <si>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</si>
  <si>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</si>
  <si>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</si>
  <si>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</si>
  <si>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</si>
  <si>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</si>
  <si>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</si>
  <si>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</si>
  <si>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</si>
  <si>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</si>
  <si>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</si>
  <si>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</si>
  <si>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</si>
  <si>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</si>
  <si>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</si>
  <si>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</si>
  <si>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</si>
  <si>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</si>
  <si>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</si>
  <si>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</si>
  <si>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</si>
  <si>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</si>
  <si>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</si>
  <si>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</si>
  <si>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</si>
  <si>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</si>
  <si>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</si>
  <si>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</si>
  <si>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</si>
  <si>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</si>
  <si>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</si>
  <si>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</si>
  <si>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</si>
  <si>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</si>
  <si>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</si>
  <si>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</si>
  <si>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</si>
  <si>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</si>
  <si>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</si>
  <si>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</si>
  <si>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</si>
  <si>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</si>
  <si>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</si>
  <si>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</si>
  <si>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</si>
  <si>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</si>
  <si>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</si>
  <si>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</si>
  <si>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</si>
  <si>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</si>
  <si>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</si>
  <si>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</si>
  <si>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</si>
  <si>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</si>
  <si>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</si>
  <si>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</si>
  <si>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</si>
  <si>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</si>
  <si>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</si>
  <si>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</si>
  <si>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</si>
  <si>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</si>
  <si>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</si>
  <si>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</si>
  <si>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</si>
  <si>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</si>
  <si>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</si>
  <si>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</si>
  <si>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</si>
  <si>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</si>
  <si>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</si>
  <si>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</si>
  <si>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</si>
  <si>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</si>
  <si>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</si>
  <si>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</si>
  <si>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</si>
  <si>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</si>
  <si>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</si>
  <si>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</si>
  <si>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</si>
  <si>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</si>
  <si>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</si>
  <si>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</si>
  <si>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</si>
  <si>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</si>
  <si>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</si>
  <si>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</si>
  <si>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</si>
  <si>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</si>
  <si>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</si>
  <si>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</si>
  <si>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</si>
  <si>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</si>
  <si>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</si>
  <si>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</si>
  <si>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</si>
  <si>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</si>
  <si>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</si>
  <si>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</si>
  <si>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</si>
  <si>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</si>
  <si>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</si>
  <si>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</si>
  <si>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</si>
  <si>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</si>
  <si>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</si>
  <si>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</si>
  <si>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</si>
  <si>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</si>
  <si>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</si>
  <si>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</si>
  <si>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</si>
  <si>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</si>
  <si>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</si>
  <si>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</si>
  <si>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</si>
  <si>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</si>
  <si>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</si>
  <si>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</si>
  <si>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</si>
  <si>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</si>
  <si>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</si>
  <si>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</si>
  <si>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</si>
  <si>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</si>
  <si>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</si>
  <si>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</si>
  <si>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</si>
  <si>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</si>
  <si>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</si>
  <si>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</si>
  <si>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</si>
  <si>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</si>
  <si>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</si>
  <si>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</si>
  <si>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</si>
  <si>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</si>
  <si>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</si>
  <si>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</si>
  <si>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</si>
  <si>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</si>
  <si>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</si>
  <si>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</si>
  <si>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</si>
  <si>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</si>
  <si>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</si>
  <si>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</si>
  <si>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</si>
  <si>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</si>
  <si>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</si>
  <si>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</si>
  <si>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</si>
  <si>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</si>
  <si>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</si>
  <si>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</si>
  <si>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</si>
  <si>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</si>
  <si>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</si>
  <si>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</si>
  <si>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</si>
  <si>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</si>
  <si>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</si>
  <si>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</si>
  <si>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</si>
  <si>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</si>
  <si>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</si>
  <si>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</si>
  <si>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</si>
  <si>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</si>
  <si>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</si>
  <si>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</si>
  <si>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</si>
  <si>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</si>
  <si>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</si>
  <si>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</si>
  <si>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</si>
  <si>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</si>
  <si>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</si>
  <si>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</si>
  <si>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</si>
  <si>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</si>
  <si>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</si>
  <si>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</si>
  <si>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</si>
  <si>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</si>
  <si>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</si>
  <si>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</si>
  <si>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</si>
  <si>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</si>
  <si>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</si>
  <si>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</si>
  <si>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</si>
  <si>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</si>
  <si>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</si>
  <si>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</si>
  <si>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</si>
  <si>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</si>
  <si>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</si>
  <si>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</si>
  <si>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</si>
  <si>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</si>
  <si>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</si>
  <si>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</si>
  <si>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</si>
  <si>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</si>
  <si>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</si>
  <si>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</si>
  <si>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</si>
  <si>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</si>
  <si>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</si>
  <si>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</si>
  <si>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</si>
  <si>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</si>
  <si>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</si>
  <si>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</si>
  <si>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</si>
  <si>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</si>
  <si>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</si>
  <si>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</si>
  <si>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</si>
  <si>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</si>
  <si>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</si>
  <si>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</si>
  <si>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</si>
  <si>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</si>
  <si>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</si>
  <si>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</si>
  <si>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</si>
  <si>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</si>
  <si>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</si>
  <si>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</si>
  <si>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</si>
  <si>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</si>
  <si>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</si>
  <si>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</si>
  <si>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</si>
  <si>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</si>
  <si>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</si>
  <si>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</si>
  <si>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</si>
  <si>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</si>
  <si>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</si>
  <si>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</si>
  <si>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</si>
  <si>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</si>
  <si>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</si>
  <si>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</si>
  <si>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</si>
  <si>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</si>
  <si>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</si>
  <si>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</si>
  <si>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</si>
  <si>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</si>
  <si>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</si>
  <si>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</si>
  <si>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</si>
  <si>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</si>
  <si>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</si>
  <si>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</si>
  <si>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</si>
  <si>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</si>
  <si>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</si>
  <si>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</si>
  <si>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</si>
  <si>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</si>
  <si>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</si>
  <si>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</si>
  <si>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</si>
  <si>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</si>
  <si>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</si>
  <si>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</si>
  <si>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</si>
  <si>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</si>
  <si>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</si>
  <si>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</si>
  <si>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</si>
  <si>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</si>
  <si>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</si>
  <si>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</si>
  <si>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</si>
  <si>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</si>
  <si>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</si>
  <si>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</si>
  <si>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</si>
  <si>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</si>
  <si>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</si>
  <si>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</si>
  <si>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</si>
  <si>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</si>
  <si>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</si>
  <si>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</si>
  <si>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</si>
  <si>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</si>
  <si>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</si>
  <si>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</si>
  <si>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</si>
  <si>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</si>
  <si>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</si>
  <si>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</si>
  <si>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</si>
  <si>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</si>
  <si>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</si>
  <si>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</si>
  <si>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</si>
  <si>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</si>
  <si>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</si>
  <si>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</si>
  <si>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</si>
  <si>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</si>
  <si>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</si>
  <si>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</si>
  <si>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</si>
  <si>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</si>
  <si>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</si>
  <si>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</si>
  <si>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</si>
  <si>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</si>
  <si>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</si>
  <si>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</si>
  <si>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</si>
  <si>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</si>
  <si>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</si>
  <si>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</si>
  <si>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</si>
  <si>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</si>
  <si>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</si>
  <si>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</si>
  <si>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</si>
  <si>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</si>
  <si>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</si>
  <si>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</si>
  <si>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</si>
  <si>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</si>
  <si>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</si>
  <si>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</si>
  <si>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</si>
  <si>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</si>
  <si>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</si>
  <si>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</si>
  <si>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</si>
  <si>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</si>
  <si>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</si>
  <si>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</si>
  <si>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</si>
  <si>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</si>
  <si>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</si>
  <si>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</si>
  <si>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</si>
  <si>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</si>
  <si>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</si>
  <si>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</si>
  <si>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</si>
  <si>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</si>
  <si>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</si>
  <si>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</si>
  <si>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</si>
  <si>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</si>
  <si>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</si>
  <si>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</si>
  <si>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</si>
  <si>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</si>
  <si>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</si>
  <si>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</si>
  <si>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</si>
  <si>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</si>
  <si>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</si>
  <si>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</si>
  <si>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</si>
  <si>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</si>
  <si>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</si>
  <si>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</si>
  <si>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</si>
  <si>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</si>
  <si>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</si>
  <si>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</si>
  <si>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</si>
  <si>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</si>
  <si>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</si>
  <si>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</si>
  <si>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</si>
  <si>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</si>
  <si>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</si>
  <si>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</si>
  <si>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</si>
  <si>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</si>
  <si>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</si>
  <si>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</si>
  <si>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</si>
  <si>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</si>
  <si>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</si>
  <si>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</si>
  <si>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</si>
  <si>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</si>
  <si>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</si>
  <si>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</si>
  <si>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</si>
  <si>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</si>
  <si>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</si>
  <si>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</si>
  <si>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</si>
  <si>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</si>
  <si>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</si>
  <si>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</si>
  <si>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</si>
  <si>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</si>
  <si>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</si>
  <si>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</si>
  <si>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</si>
  <si>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</si>
  <si>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</si>
  <si>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</si>
  <si>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</si>
  <si>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</si>
  <si>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</si>
  <si>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</si>
  <si>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</si>
  <si>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</si>
  <si>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</si>
  <si>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</si>
  <si>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</si>
  <si>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</si>
  <si>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</si>
  <si>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</si>
  <si>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</si>
  <si>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</si>
  <si>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</si>
  <si>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</si>
  <si>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</si>
  <si>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</si>
  <si>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</si>
  <si>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</si>
  <si>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</si>
  <si>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</si>
  <si>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</si>
  <si>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</si>
  <si>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</si>
  <si>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</si>
  <si>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</si>
  <si>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</si>
  <si>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</si>
  <si>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</si>
  <si>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</si>
  <si>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</si>
  <si>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</si>
  <si>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</si>
  <si>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</si>
  <si>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</si>
  <si>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</si>
  <si>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</si>
  <si>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</si>
  <si>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</si>
  <si>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</si>
  <si>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</si>
  <si>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</si>
  <si>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</si>
  <si>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</si>
  <si>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</si>
  <si>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</si>
  <si>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</si>
  <si>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</si>
  <si>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</si>
  <si>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</si>
  <si>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</si>
  <si>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</si>
  <si>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</si>
  <si>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</si>
  <si>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</si>
  <si>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</si>
  <si>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</si>
  <si>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</si>
  <si>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</si>
  <si>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</si>
  <si>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</si>
  <si>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</si>
  <si>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</si>
  <si>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</si>
  <si>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</si>
  <si>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</si>
  <si>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</si>
  <si>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</si>
  <si>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</si>
  <si>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</si>
  <si>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</si>
  <si>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</si>
  <si>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</si>
  <si>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</si>
  <si>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</si>
  <si>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</si>
  <si>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</si>
  <si>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</si>
  <si>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</si>
  <si>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</si>
  <si>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</si>
  <si>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</si>
  <si>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</si>
  <si>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</si>
  <si>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</si>
  <si>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</si>
  <si>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</si>
  <si>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</si>
  <si>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</si>
  <si>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</si>
  <si>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</si>
  <si>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</si>
  <si>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</si>
  <si>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</si>
  <si>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</si>
  <si>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</si>
  <si>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</si>
  <si>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</si>
  <si>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</si>
  <si>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</si>
  <si>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</si>
  <si>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</si>
  <si>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</si>
  <si>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</si>
  <si>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</si>
  <si>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</si>
  <si>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</si>
  <si>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</si>
  <si>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</si>
  <si>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</si>
  <si>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</si>
  <si>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</si>
  <si>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</si>
  <si>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</si>
  <si>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</si>
  <si>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</si>
  <si>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</si>
  <si>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</si>
  <si>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</si>
  <si>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</si>
  <si>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</si>
  <si>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</si>
  <si>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</si>
  <si>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</si>
  <si>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</si>
  <si>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</si>
  <si>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</si>
  <si>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</si>
  <si>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</si>
  <si>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</si>
  <si>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</si>
  <si>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</si>
  <si>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</si>
  <si>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</si>
  <si>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</si>
  <si>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</si>
  <si>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</si>
  <si>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</si>
  <si>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</si>
  <si>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</si>
  <si>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</si>
  <si>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</si>
  <si>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</si>
  <si>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</si>
  <si>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</si>
  <si>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</si>
  <si>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</si>
  <si>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</si>
  <si>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</si>
  <si>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</si>
  <si>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</si>
  <si>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</si>
  <si>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</si>
  <si>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</si>
  <si>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</si>
  <si>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</si>
  <si>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</si>
  <si>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</si>
  <si>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</si>
  <si>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</si>
  <si>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</si>
  <si>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</si>
  <si>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</si>
  <si>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</si>
  <si>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</si>
  <si>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</si>
  <si>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</si>
  <si>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</si>
  <si>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</si>
  <si>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</si>
  <si>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</si>
  <si>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</si>
  <si>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</si>
  <si>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</si>
  <si>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</si>
  <si>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</si>
  <si>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</si>
  <si>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</si>
  <si>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</si>
  <si>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</si>
  <si>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</si>
  <si>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</si>
  <si>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</si>
  <si>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</si>
  <si>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</si>
  <si>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</si>
  <si>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</si>
  <si>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</si>
  <si>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</si>
  <si>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</si>
  <si>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</si>
  <si>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</si>
  <si>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</si>
  <si>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</si>
  <si>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</si>
  <si>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</si>
  <si>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</si>
  <si>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</si>
  <si>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</si>
  <si>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</si>
  <si>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</si>
  <si>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</si>
  <si>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</si>
  <si>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</si>
  <si>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</si>
  <si>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</si>
  <si>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</si>
  <si>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</si>
  <si>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</si>
  <si>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</si>
  <si>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</si>
  <si>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</si>
  <si>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</si>
  <si>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</si>
  <si>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</si>
  <si>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</si>
  <si>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</si>
  <si>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</si>
  <si>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</si>
  <si>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</si>
  <si>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</si>
  <si>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</si>
  <si>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</si>
  <si>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</si>
  <si>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</si>
  <si>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</si>
  <si>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</si>
  <si>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</si>
  <si>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</si>
  <si>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</si>
  <si>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</si>
  <si>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</si>
  <si>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</si>
  <si>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</si>
  <si>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</si>
  <si>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</si>
  <si>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</si>
  <si>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</si>
  <si>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</si>
  <si>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</si>
  <si>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</si>
  <si>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</si>
  <si>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</si>
  <si>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</si>
  <si>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</si>
  <si>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</si>
  <si>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</si>
  <si>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</si>
  <si>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</si>
  <si>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</si>
  <si>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</si>
  <si>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</si>
  <si>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</si>
  <si>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</si>
  <si>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</si>
  <si>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</si>
  <si>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</si>
  <si>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</si>
  <si>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</si>
  <si>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</si>
  <si>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</si>
  <si>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</si>
  <si>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</si>
  <si>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</si>
  <si>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</si>
  <si>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</si>
  <si>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</si>
  <si>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</si>
  <si>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</si>
  <si>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</si>
  <si>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</si>
  <si>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</si>
  <si>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</si>
  <si>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</si>
  <si>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</si>
  <si>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</si>
  <si>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</si>
  <si>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</si>
  <si>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</si>
  <si>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</si>
  <si>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</si>
  <si>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</si>
  <si>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</si>
  <si>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</si>
  <si>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</si>
  <si>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</si>
  <si>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</si>
  <si>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</si>
  <si>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</si>
  <si>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</si>
  <si>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</si>
  <si>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</si>
  <si>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</si>
  <si>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</si>
  <si>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</si>
  <si>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</si>
  <si>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</si>
  <si>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</si>
  <si>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</si>
  <si>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</si>
  <si>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</si>
  <si>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</si>
  <si>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</si>
  <si>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</si>
  <si>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</si>
  <si>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</si>
  <si>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</si>
  <si>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</si>
  <si>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</si>
  <si>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</si>
  <si>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</si>
  <si>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</si>
  <si>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</si>
  <si>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</si>
  <si>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</si>
  <si>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</si>
  <si>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</si>
  <si>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</si>
  <si>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</si>
  <si>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</si>
  <si>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</si>
  <si>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</si>
  <si>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</si>
  <si>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</si>
  <si>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</si>
  <si>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</si>
  <si>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</si>
  <si>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</si>
  <si>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</si>
  <si>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</si>
  <si>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</si>
  <si>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</si>
  <si>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</si>
  <si>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</si>
  <si>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</si>
  <si>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</si>
  <si>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</si>
  <si>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</si>
  <si>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</si>
  <si>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</si>
  <si>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</si>
  <si>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</si>
  <si>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</si>
  <si>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</si>
  <si>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</si>
  <si>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</si>
  <si>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</si>
  <si>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</si>
  <si>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</si>
  <si>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</si>
  <si>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</si>
  <si>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</si>
  <si>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</si>
  <si>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</si>
  <si>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</si>
  <si>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</si>
  <si>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</si>
  <si>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</si>
  <si>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</si>
  <si>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</si>
  <si>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</si>
  <si>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</si>
  <si>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</si>
  <si>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</si>
  <si>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</si>
  <si>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</si>
  <si>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</si>
  <si>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</si>
  <si>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</si>
  <si>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</si>
  <si>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</si>
  <si>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</si>
  <si>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</si>
  <si>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</si>
  <si>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</si>
  <si>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</si>
  <si>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</si>
  <si>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</si>
  <si>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</si>
  <si>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</si>
  <si>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</si>
  <si>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</si>
  <si>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</si>
  <si>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</si>
  <si>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</si>
  <si>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</si>
  <si>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</si>
  <si>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</si>
  <si>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</si>
  <si>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</si>
  <si>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</si>
  <si>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</si>
  <si>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</si>
  <si>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</si>
  <si>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</si>
  <si>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</si>
  <si>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</si>
  <si>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</si>
  <si>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</si>
  <si>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</si>
  <si>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</si>
  <si>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</si>
  <si>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</si>
  <si>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</si>
  <si>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</si>
  <si>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</si>
  <si>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</si>
  <si>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</si>
  <si>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</si>
  <si>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</si>
  <si>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</si>
  <si>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</si>
  <si>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</si>
  <si>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</si>
  <si>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</si>
  <si>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</si>
  <si>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</si>
  <si>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</si>
  <si>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</si>
  <si>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</si>
  <si>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</si>
  <si>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</si>
  <si>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</si>
  <si>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</si>
  <si>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</si>
  <si>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</si>
  <si>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</si>
  <si>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</si>
  <si>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</si>
  <si>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</si>
  <si>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</si>
  <si>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</si>
  <si>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</si>
  <si>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</si>
  <si>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</si>
  <si>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</si>
  <si>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</si>
  <si>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</si>
  <si>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</si>
  <si>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</si>
  <si>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</si>
  <si>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</si>
  <si>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</si>
  <si>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</si>
  <si>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</si>
  <si>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</si>
  <si>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</si>
  <si>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</si>
  <si>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</si>
  <si>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</si>
  <si>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</si>
  <si>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</si>
  <si>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</si>
  <si>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</si>
  <si>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</si>
  <si>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</si>
  <si>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</si>
  <si>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</si>
  <si>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</si>
  <si>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</si>
  <si>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</si>
  <si>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</si>
  <si>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</si>
  <si>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</si>
  <si>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</si>
  <si>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</si>
  <si>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</si>
  <si>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</si>
  <si>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</si>
  <si>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</si>
  <si>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</si>
  <si>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</si>
  <si>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</si>
  <si>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</si>
  <si>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</si>
  <si>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</si>
  <si>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</si>
  <si>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</si>
  <si>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</si>
  <si>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</si>
  <si>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</si>
  <si>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</si>
  <si>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</si>
  <si>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</si>
  <si>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</si>
  <si>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</si>
  <si>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</si>
  <si>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</si>
  <si>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</si>
  <si>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</si>
  <si>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</si>
  <si>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</si>
  <si>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</si>
  <si>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</si>
  <si>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</si>
  <si>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</si>
  <si>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</si>
  <si>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</si>
  <si>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</si>
  <si>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</si>
  <si>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</si>
  <si>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</si>
  <si>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</si>
  <si>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</si>
  <si>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</si>
  <si>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</si>
  <si>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</si>
  <si>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</si>
  <si>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</si>
  <si>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</si>
  <si>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</si>
  <si>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</si>
  <si>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</si>
  <si>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</si>
  <si>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</si>
  <si>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</si>
  <si>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</si>
  <si>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</si>
  <si>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</si>
  <si>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</si>
  <si>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</si>
  <si>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</si>
  <si>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</si>
  <si>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</si>
  <si>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</si>
  <si>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</si>
  <si>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</si>
  <si>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</si>
  <si>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</si>
  <si>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</si>
  <si>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</si>
  <si>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</si>
  <si>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</si>
  <si>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</si>
  <si>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</si>
  <si>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</si>
  <si>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</si>
  <si>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</si>
  <si>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</si>
  <si>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</si>
  <si>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</si>
  <si>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</si>
  <si>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</si>
  <si>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</si>
  <si>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</si>
  <si>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</si>
  <si>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</si>
  <si>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</si>
  <si>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</si>
  <si>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</si>
  <si>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</si>
  <si>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</si>
  <si>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</si>
  <si>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</si>
  <si>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</si>
  <si>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</si>
  <si>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</si>
  <si>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</si>
  <si>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</si>
  <si>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</si>
  <si>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</si>
  <si>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</si>
  <si>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</si>
  <si>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</si>
  <si>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</si>
  <si>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</si>
  <si>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</si>
  <si>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</si>
  <si>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</si>
  <si>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</si>
  <si>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</si>
  <si>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</si>
  <si>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</si>
  <si>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</si>
  <si>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</si>
  <si>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</si>
  <si>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</si>
  <si>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</si>
  <si>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</si>
  <si>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</si>
  <si>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</si>
  <si>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</si>
  <si>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</si>
  <si>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</si>
  <si>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</si>
  <si>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</si>
  <si>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</si>
  <si>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</si>
  <si>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</si>
  <si>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</si>
  <si>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</si>
  <si>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</si>
  <si>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</si>
  <si>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</si>
  <si>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</si>
  <si>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</si>
  <si>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</si>
  <si>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</si>
  <si>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</si>
  <si>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</si>
  <si>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</si>
  <si>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</si>
  <si>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</si>
  <si>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</si>
  <si>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</si>
  <si>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</si>
  <si>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</si>
  <si>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</si>
  <si>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</si>
  <si>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</si>
  <si>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</si>
  <si>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</si>
  <si>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</si>
  <si>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</si>
  <si>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</si>
  <si>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</si>
  <si>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</si>
  <si>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</si>
  <si>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</si>
  <si>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</si>
  <si>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</si>
  <si>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</si>
  <si>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</si>
  <si>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</si>
  <si>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</si>
  <si>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</si>
  <si>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</si>
  <si>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</si>
  <si>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</si>
  <si>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</si>
  <si>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</si>
  <si>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</si>
  <si>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</si>
  <si>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</si>
  <si>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</si>
  <si>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</si>
  <si>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</si>
  <si>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</si>
  <si>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</si>
  <si>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</si>
  <si>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</si>
  <si>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</si>
  <si>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</si>
  <si>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</si>
  <si>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</si>
  <si>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</si>
  <si>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</si>
  <si>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</si>
  <si>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</si>
  <si>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</si>
  <si>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</si>
  <si>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</si>
  <si>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</si>
  <si>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</si>
  <si>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</si>
  <si>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</si>
  <si>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</si>
  <si>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</si>
  <si>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</si>
  <si>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</si>
  <si>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</si>
  <si>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</si>
  <si>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</si>
  <si>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</si>
  <si>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</si>
  <si>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</si>
  <si>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</si>
  <si>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</si>
  <si>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</si>
  <si>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</si>
  <si>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</si>
  <si>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</si>
  <si>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</si>
  <si>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</si>
  <si>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</si>
  <si>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</si>
  <si>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</si>
  <si>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</si>
  <si>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</si>
  <si>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</si>
  <si>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</si>
  <si>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</si>
  <si>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</si>
  <si>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</si>
  <si>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</si>
  <si>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</si>
  <si>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</si>
  <si>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</si>
  <si>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</si>
  <si>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</si>
  <si>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</si>
  <si>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</si>
  <si>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</si>
  <si>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</si>
  <si>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</si>
  <si>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</si>
  <si>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</si>
  <si>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</si>
  <si>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</si>
  <si>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</si>
  <si>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</si>
  <si>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</si>
  <si>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</si>
  <si>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</si>
  <si>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</si>
  <si>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</si>
  <si>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</si>
  <si>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</si>
  <si>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</si>
  <si>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</si>
  <si>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</si>
  <si>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</si>
  <si>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</si>
  <si>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</si>
  <si>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</si>
  <si>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</si>
  <si>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</si>
  <si>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</si>
  <si>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</si>
  <si>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</si>
  <si>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</si>
  <si>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</si>
  <si>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</si>
  <si>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</si>
  <si>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</si>
  <si>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</si>
  <si>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</si>
  <si>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</si>
  <si>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</si>
  <si>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</si>
  <si>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</si>
  <si>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</si>
  <si>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</si>
  <si>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</si>
  <si>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</si>
  <si>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</si>
  <si>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</si>
  <si>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</si>
  <si>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</si>
  <si>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</si>
  <si>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</si>
  <si>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</si>
  <si>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</si>
  <si>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</si>
  <si>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</si>
  <si>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</si>
  <si>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</si>
  <si>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</si>
  <si>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</si>
  <si>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</si>
  <si>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</si>
  <si>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</si>
  <si>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</si>
  <si>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</si>
  <si>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</si>
  <si>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</si>
  <si>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</si>
  <si>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</si>
  <si>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</si>
  <si>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</si>
  <si>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</si>
  <si>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</si>
  <si>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</si>
  <si>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</si>
  <si>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</si>
  <si>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</si>
  <si>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</si>
  <si>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</si>
  <si>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</si>
  <si>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</si>
  <si>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</si>
  <si>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</si>
  <si>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</si>
  <si>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</si>
  <si>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</si>
  <si>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</si>
  <si>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</si>
  <si>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</si>
  <si>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</si>
  <si>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</si>
  <si>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</si>
  <si>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</si>
  <si>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</si>
  <si>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</si>
  <si>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</si>
  <si>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</si>
  <si>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</si>
  <si>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</si>
  <si>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</si>
  <si>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</si>
  <si>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</si>
  <si>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</si>
  <si>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</si>
  <si>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</si>
  <si>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</si>
  <si>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</si>
  <si>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</si>
  <si>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</si>
  <si>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</si>
  <si>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</si>
  <si>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</si>
  <si>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</si>
  <si>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</si>
  <si>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</si>
  <si>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</si>
  <si>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</si>
  <si>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</si>
  <si>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</si>
  <si>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</si>
  <si>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</si>
  <si>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</si>
  <si>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</si>
  <si>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</si>
  <si>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</si>
  <si>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</si>
  <si>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</si>
  <si>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</si>
  <si>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</si>
  <si>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</si>
  <si>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</si>
  <si>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</si>
  <si>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</si>
  <si>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</si>
  <si>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</si>
  <si>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</si>
  <si>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</si>
  <si>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</si>
  <si>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</si>
  <si>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</si>
  <si>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</si>
  <si>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</si>
  <si>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</si>
  <si>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</si>
  <si>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</si>
  <si>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</si>
  <si>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</si>
  <si>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</si>
  <si>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</si>
  <si>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</si>
  <si>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</si>
  <si>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</si>
  <si>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</si>
  <si>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</si>
  <si>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</si>
  <si>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</si>
  <si>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</si>
  <si>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</si>
  <si>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</si>
  <si>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</si>
  <si>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</si>
  <si>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</si>
  <si>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</si>
  <si>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</si>
  <si>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</si>
  <si>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</si>
  <si>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</si>
  <si>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</si>
  <si>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</si>
  <si>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</si>
  <si>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</si>
  <si>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</si>
  <si>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</si>
  <si>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</si>
  <si>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</si>
  <si>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</si>
  <si>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</si>
  <si>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</si>
  <si>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</si>
  <si>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</si>
  <si>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</si>
  <si>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</si>
  <si>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</si>
  <si>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</si>
  <si>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</si>
  <si>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</si>
  <si>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</si>
  <si>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</si>
  <si>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</si>
  <si>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</si>
  <si>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</si>
  <si>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</si>
  <si>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</si>
  <si>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</si>
  <si>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</si>
  <si>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</si>
  <si>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</si>
  <si>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</si>
  <si>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</si>
  <si>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</si>
  <si>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</si>
  <si>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</si>
  <si>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</si>
  <si>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</si>
  <si>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</si>
  <si>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</si>
  <si>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</si>
  <si>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</si>
  <si>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</si>
  <si>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</si>
  <si>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</si>
  <si>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</si>
  <si>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</si>
  <si>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</si>
  <si>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</si>
  <si>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</si>
  <si>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</si>
  <si>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</si>
  <si>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</si>
  <si>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</si>
  <si>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</si>
  <si>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</si>
  <si>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</si>
  <si>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</si>
  <si>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</si>
  <si>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</si>
  <si>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</si>
  <si>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</si>
  <si>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</si>
  <si>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</si>
  <si>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</si>
  <si>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</si>
  <si>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</si>
  <si>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</si>
  <si>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</si>
  <si>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</si>
  <si>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</si>
  <si>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</si>
  <si>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</si>
  <si>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</si>
  <si>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</si>
  <si>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</si>
  <si>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</si>
  <si>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</si>
  <si>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</si>
  <si>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</si>
  <si>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</si>
  <si>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</si>
  <si>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</si>
  <si>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</si>
  <si>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</si>
  <si>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</si>
  <si>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</si>
  <si>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</si>
  <si>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</si>
  <si>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</si>
  <si>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</si>
  <si>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</si>
  <si>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</si>
  <si>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</si>
  <si>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</si>
  <si>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</si>
  <si>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</si>
  <si>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</si>
  <si>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</si>
  <si>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</si>
  <si>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</si>
  <si>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</si>
  <si>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</si>
  <si>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</si>
  <si>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</si>
  <si>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</si>
  <si>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</si>
  <si>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</si>
  <si>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</si>
  <si>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</si>
  <si>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</si>
  <si>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</si>
  <si>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</si>
  <si>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</si>
  <si>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</si>
  <si>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</si>
  <si>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</si>
  <si>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</si>
  <si>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</si>
  <si>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</si>
  <si>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</si>
  <si>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</si>
  <si>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</si>
  <si>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</si>
  <si>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</si>
  <si>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</si>
  <si>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</si>
  <si>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</si>
  <si>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</si>
  <si>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</si>
  <si>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</si>
  <si>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</si>
  <si>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</si>
  <si>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</si>
  <si>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</si>
  <si>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</si>
  <si>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</si>
  <si>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</si>
  <si>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</si>
  <si>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</si>
  <si>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</si>
  <si>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</si>
  <si>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</si>
  <si>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</si>
  <si>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</si>
  <si>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</si>
  <si>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</si>
  <si>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</si>
  <si>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</si>
  <si>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</si>
  <si>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</si>
  <si>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</si>
  <si>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</si>
  <si>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</si>
  <si>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</si>
  <si>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</si>
  <si>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</si>
  <si>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</si>
  <si>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</si>
  <si>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</si>
  <si>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</si>
  <si>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</si>
  <si>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</si>
  <si>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</si>
  <si>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</si>
  <si>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</si>
  <si>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</si>
  <si>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</si>
  <si>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</si>
  <si>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</si>
  <si>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</si>
  <si>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</si>
  <si>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</si>
  <si>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</si>
  <si>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</si>
  <si>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</si>
  <si>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</si>
  <si>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</si>
  <si>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</si>
  <si>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</si>
  <si>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</si>
  <si>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</si>
  <si>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</si>
  <si>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</si>
  <si>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</si>
  <si>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</si>
  <si>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</si>
  <si>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</si>
  <si>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</si>
  <si>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</si>
  <si>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</si>
  <si>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</si>
  <si>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</si>
  <si>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</si>
  <si>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</si>
  <si>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</si>
  <si>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</si>
  <si>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</si>
  <si>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</si>
  <si>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</si>
  <si>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</si>
  <si>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</si>
  <si>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</si>
  <si>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</si>
  <si>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</si>
  <si>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</si>
  <si>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</si>
  <si>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</si>
  <si>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</si>
  <si>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</si>
  <si>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</si>
  <si>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</si>
  <si>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</si>
  <si>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</si>
  <si>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</si>
  <si>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</si>
  <si>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</si>
  <si>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</si>
  <si>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</si>
  <si>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</si>
  <si>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</si>
  <si>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</si>
  <si>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</si>
  <si>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</si>
  <si>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</si>
  <si>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</si>
  <si>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</si>
  <si>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</si>
  <si>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</si>
  <si>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</si>
  <si>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</si>
  <si>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</si>
  <si>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</si>
  <si>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</si>
  <si>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</si>
  <si>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</si>
  <si>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</si>
  <si>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</si>
  <si>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</si>
  <si>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</si>
  <si>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</si>
  <si>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</si>
  <si>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</si>
  <si>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</si>
  <si>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</si>
  <si>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</si>
  <si>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</si>
  <si>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</si>
  <si>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</si>
  <si>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</si>
  <si>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</si>
  <si>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</si>
  <si>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</si>
  <si>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</si>
  <si>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</si>
  <si>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</si>
  <si>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</si>
  <si>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</si>
  <si>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</si>
  <si>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</si>
  <si>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</si>
  <si>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</si>
  <si>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</si>
  <si>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</si>
  <si>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</si>
  <si>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</si>
  <si>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</si>
  <si>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</si>
  <si>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</si>
  <si>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</si>
  <si>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</si>
  <si>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</si>
  <si>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</si>
  <si>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</si>
  <si>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</si>
  <si>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</si>
  <si>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</si>
  <si>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</si>
  <si>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</si>
  <si>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</si>
  <si>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</si>
  <si>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</si>
  <si>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</si>
  <si>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</si>
  <si>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</si>
  <si>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</si>
  <si>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</si>
  <si>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</si>
  <si>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</si>
  <si>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</si>
  <si>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</si>
  <si>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</si>
  <si>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</si>
  <si>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</si>
  <si>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</si>
  <si>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</si>
  <si>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</si>
  <si>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</si>
  <si>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</si>
  <si>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</si>
  <si>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</si>
  <si>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</si>
  <si>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</si>
  <si>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</si>
  <si>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</si>
  <si>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</si>
  <si>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</si>
  <si>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</si>
  <si>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</si>
  <si>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</si>
  <si>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</si>
  <si>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</si>
  <si>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</si>
  <si>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</si>
  <si>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</si>
  <si>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</si>
  <si>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</si>
  <si>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</si>
  <si>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</si>
  <si>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</si>
  <si>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</si>
  <si>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</si>
  <si>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</si>
  <si>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</si>
  <si>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</si>
  <si>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</si>
  <si>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</si>
  <si>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</si>
  <si>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</si>
  <si>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</si>
  <si>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</si>
  <si>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</si>
  <si>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</si>
  <si>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</si>
  <si>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</si>
  <si>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</si>
  <si>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</si>
  <si>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</si>
  <si>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</si>
  <si>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</si>
  <si>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</si>
  <si>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</si>
  <si>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</si>
  <si>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</si>
  <si>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</si>
  <si>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</si>
  <si>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</si>
  <si>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</si>
  <si>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</si>
  <si>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</si>
  <si>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</si>
  <si>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</si>
  <si>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</si>
  <si>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</si>
  <si>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</si>
  <si>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</si>
  <si>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</si>
  <si>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</si>
  <si>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</si>
  <si>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</si>
  <si>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</si>
  <si>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</si>
  <si>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</si>
  <si>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</si>
  <si>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</si>
  <si>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</si>
  <si>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</si>
  <si>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</si>
  <si>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</si>
  <si>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</si>
  <si>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</si>
  <si>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</si>
  <si>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</si>
  <si>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</si>
  <si>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</si>
  <si>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</si>
  <si>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</si>
  <si>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</si>
  <si>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</si>
  <si>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</si>
  <si>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</si>
  <si>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</si>
  <si>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</si>
  <si>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</si>
  <si>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</si>
  <si>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</si>
  <si>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</si>
  <si>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</si>
  <si>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</si>
  <si>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</si>
  <si>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</si>
  <si>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</si>
  <si>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</si>
  <si>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</si>
  <si>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</si>
  <si>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</si>
  <si>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</si>
  <si>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</si>
  <si>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</si>
  <si>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</si>
  <si>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</si>
  <si>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</si>
  <si>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</si>
  <si>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</si>
  <si>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</si>
  <si>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</si>
  <si>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</si>
  <si>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</si>
  <si>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</si>
  <si>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</si>
  <si>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</si>
  <si>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</si>
  <si>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</si>
  <si>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</si>
  <si>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</si>
  <si>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</si>
  <si>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</si>
  <si>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</si>
  <si>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</si>
  <si>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</si>
  <si>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</si>
  <si>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</si>
  <si>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</si>
  <si>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</si>
  <si>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</si>
  <si>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</si>
  <si>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</si>
  <si>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</si>
  <si>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</si>
  <si>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</si>
  <si>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</si>
  <si>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</si>
  <si>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</si>
  <si>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</si>
  <si>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</si>
  <si>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</si>
  <si>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</si>
  <si>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</si>
  <si>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</si>
  <si>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</si>
  <si>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</si>
  <si>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</si>
  <si>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</si>
  <si>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</si>
  <si>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</si>
  <si>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</si>
  <si>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</si>
  <si>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</si>
  <si>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</si>
  <si>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</si>
  <si>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</si>
  <si>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</si>
  <si>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</si>
  <si>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</si>
  <si>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</si>
  <si>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</si>
  <si>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</si>
  <si>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</si>
  <si>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</si>
  <si>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</si>
  <si>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</si>
  <si>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</si>
  <si>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</si>
  <si>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</si>
  <si>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</si>
  <si>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</si>
  <si>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</si>
  <si>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</si>
  <si>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</si>
  <si>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</si>
  <si>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</si>
  <si>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</si>
  <si>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</si>
  <si>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</si>
  <si>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</si>
  <si>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</si>
  <si>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</si>
  <si>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</si>
  <si>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</si>
  <si>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</si>
  <si>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</si>
  <si>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</si>
  <si>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</si>
  <si>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</si>
  <si>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</si>
  <si>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</si>
  <si>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</si>
  <si>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</si>
  <si>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</si>
  <si>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</si>
  <si>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</si>
  <si>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</si>
  <si>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</si>
  <si>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</si>
  <si>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</si>
  <si>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</si>
  <si>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</si>
  <si>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</si>
  <si>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</si>
  <si>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</si>
  <si>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</si>
  <si>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</si>
  <si>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</si>
  <si>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</si>
  <si>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</si>
  <si>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</si>
  <si>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</si>
  <si>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</si>
  <si>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</si>
  <si>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</si>
  <si>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</si>
  <si>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</si>
  <si>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</si>
  <si>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</si>
  <si>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</si>
  <si>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</si>
  <si>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</si>
  <si>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</si>
  <si>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</si>
  <si>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</si>
  <si>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</si>
  <si>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</si>
  <si>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</si>
  <si>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</si>
  <si>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</si>
  <si>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</si>
  <si>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</si>
  <si>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</si>
  <si>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</si>
  <si>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</si>
  <si>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</si>
  <si>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</si>
  <si>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</si>
  <si>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</si>
  <si>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</si>
  <si>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</si>
  <si>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</si>
  <si>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</si>
  <si>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</si>
  <si>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</si>
  <si>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</si>
  <si>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</si>
  <si>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</si>
  <si>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</si>
  <si>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</si>
  <si>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</si>
  <si>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</si>
  <si>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</si>
  <si>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</si>
  <si>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</si>
  <si>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</si>
  <si>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</si>
  <si>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</si>
  <si>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</si>
  <si>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</si>
  <si>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</si>
  <si>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</si>
  <si>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</si>
  <si>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</si>
  <si>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</si>
  <si>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</si>
  <si>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</si>
  <si>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</si>
  <si>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</si>
  <si>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</si>
  <si>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</si>
  <si>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</si>
  <si>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</si>
  <si>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</si>
  <si>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</si>
  <si>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</si>
  <si>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</si>
  <si>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</si>
  <si>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</si>
  <si>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</si>
  <si>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</si>
  <si>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</si>
  <si>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</si>
  <si>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</si>
  <si>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</si>
  <si>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</si>
  <si>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</si>
  <si>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</si>
  <si>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</si>
  <si>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</si>
  <si>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</si>
  <si>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</si>
  <si>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</si>
  <si>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</si>
  <si>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</si>
  <si>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</si>
  <si>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</si>
  <si>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</si>
  <si>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</si>
  <si>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</si>
  <si>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</si>
  <si>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</si>
  <si>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</si>
  <si>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</si>
  <si>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</si>
  <si>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</si>
  <si>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</si>
  <si>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</si>
  <si>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</si>
  <si>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</si>
  <si>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</si>
  <si>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</si>
  <si>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</si>
  <si>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</si>
  <si>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</si>
  <si>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</si>
  <si>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</si>
  <si>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</si>
  <si>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</si>
  <si>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</si>
  <si>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</si>
  <si>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</si>
  <si>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</si>
  <si>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</si>
  <si>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</si>
  <si>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</si>
  <si>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</si>
  <si>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</si>
  <si>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</si>
  <si>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</si>
  <si>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</si>
  <si>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</si>
  <si>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</si>
  <si>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</si>
  <si>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</si>
  <si>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</si>
  <si>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</si>
  <si>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</si>
  <si>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</si>
  <si>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</si>
  <si>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</si>
  <si>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</si>
  <si>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</si>
  <si>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</si>
  <si>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</si>
  <si>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</si>
  <si>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</si>
  <si>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</si>
  <si>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</si>
  <si>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</si>
  <si>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</si>
  <si>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</si>
  <si>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</si>
  <si>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</si>
  <si>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</si>
  <si>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</si>
  <si>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</si>
  <si>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</si>
  <si>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</si>
  <si>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</si>
  <si>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</si>
  <si>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</si>
  <si>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</si>
  <si>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</si>
  <si>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</si>
  <si>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</si>
  <si>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</si>
  <si>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</si>
  <si>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</si>
  <si>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</si>
  <si>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</si>
  <si>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</si>
  <si>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</si>
  <si>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</si>
  <si>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</si>
  <si>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</si>
  <si>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</si>
  <si>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</si>
  <si>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</si>
  <si>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</si>
  <si>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</si>
  <si>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</si>
  <si>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</si>
  <si>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</si>
  <si>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</si>
  <si>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</si>
  <si>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</si>
  <si>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</si>
  <si>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</si>
  <si>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</si>
  <si>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</si>
  <si>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</si>
  <si>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</si>
  <si>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</si>
  <si>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</si>
  <si>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</si>
  <si>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</si>
  <si>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</si>
  <si>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</si>
  <si>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</si>
  <si>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</si>
  <si>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</si>
  <si>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</si>
  <si>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</si>
  <si>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</si>
  <si>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</si>
  <si>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</si>
  <si>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</si>
  <si>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</si>
  <si>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</si>
  <si>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</si>
  <si>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</si>
  <si>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</si>
  <si>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</si>
  <si>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</si>
  <si>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</si>
  <si>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</si>
  <si>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</si>
  <si>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</si>
  <si>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</si>
  <si>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</si>
  <si>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</si>
  <si>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</si>
  <si>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</si>
  <si>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</si>
  <si>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</si>
  <si>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</si>
  <si>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</si>
  <si>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</si>
  <si>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</si>
  <si>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</si>
  <si>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</si>
  <si>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</si>
  <si>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</si>
  <si>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</si>
  <si>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</si>
  <si>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</si>
  <si>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</si>
  <si>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</si>
  <si>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</si>
  <si>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</si>
  <si>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</si>
  <si>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</si>
  <si>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</si>
  <si>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</si>
  <si>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</si>
  <si>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</si>
  <si>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</si>
  <si>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</si>
  <si>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</si>
  <si>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</si>
  <si>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</si>
  <si>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</si>
  <si>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</si>
  <si>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</si>
  <si>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</si>
  <si>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</si>
  <si>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</si>
  <si>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</si>
  <si>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</si>
  <si>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</si>
  <si>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</si>
  <si>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</si>
  <si>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</si>
  <si>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</si>
  <si>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</si>
  <si>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</si>
  <si>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</si>
  <si>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</si>
  <si>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</si>
  <si>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</si>
  <si>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</si>
  <si>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</si>
  <si>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</si>
  <si>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</si>
  <si>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</si>
  <si>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</si>
  <si>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</si>
  <si>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</si>
  <si>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</si>
  <si>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</si>
  <si>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</si>
  <si>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</si>
  <si>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</si>
  <si>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</si>
  <si>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</si>
  <si>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</si>
  <si>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</si>
  <si>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</si>
  <si>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</si>
  <si>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</si>
  <si>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</si>
  <si>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</si>
  <si>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</si>
  <si>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</si>
  <si>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</si>
  <si>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</si>
  <si>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</si>
  <si>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</si>
  <si>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</si>
  <si>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</si>
  <si>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</si>
  <si>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</si>
  <si>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</si>
  <si>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</si>
  <si>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</si>
  <si>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</si>
  <si>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</si>
  <si>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</si>
  <si>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</si>
  <si>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</si>
  <si>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</si>
  <si>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</si>
  <si>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</si>
  <si>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</si>
  <si>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</si>
  <si>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</si>
  <si>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</si>
  <si>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</si>
  <si>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</si>
  <si>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</si>
  <si>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</si>
  <si>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</si>
  <si>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</si>
  <si>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</si>
  <si>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</si>
  <si>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</si>
  <si>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</si>
  <si>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</si>
  <si>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</si>
  <si>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</si>
  <si>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</si>
  <si>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</si>
  <si>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</si>
  <si>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</si>
  <si>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</si>
  <si>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</si>
  <si>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</si>
  <si>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</si>
  <si>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</si>
  <si>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</si>
  <si>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</si>
  <si>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</si>
  <si>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</si>
  <si>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</si>
  <si>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</si>
  <si>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</si>
  <si>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</si>
  <si>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</si>
  <si>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</si>
  <si>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</si>
  <si>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</si>
  <si>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</si>
  <si>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</si>
  <si>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</si>
  <si>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</si>
  <si>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</si>
  <si>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</si>
  <si>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</si>
  <si>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</si>
  <si>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</si>
  <si>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</si>
  <si>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</si>
  <si>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</si>
  <si>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</si>
  <si>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</si>
  <si>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</si>
  <si>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</si>
  <si>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</si>
  <si>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</si>
  <si>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</si>
  <si>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</si>
  <si>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</si>
  <si>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</si>
  <si>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</si>
  <si>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</si>
  <si>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</si>
  <si>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</si>
  <si>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</si>
  <si>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</si>
  <si>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</si>
  <si>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</si>
  <si>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</si>
  <si>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</si>
  <si>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</si>
  <si>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</si>
  <si>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</si>
  <si>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</si>
  <si>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</si>
  <si>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</si>
  <si>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</si>
  <si>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</si>
  <si>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</si>
  <si>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</si>
  <si>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</si>
  <si>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</si>
  <si>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</si>
  <si>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</si>
  <si>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</si>
  <si>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</si>
  <si>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</si>
  <si>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</si>
  <si>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</si>
  <si>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</si>
  <si>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</si>
  <si>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</si>
  <si>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</si>
  <si>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</si>
  <si>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</si>
  <si>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</si>
  <si>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</si>
  <si>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</si>
  <si>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</si>
  <si>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</si>
  <si>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</si>
  <si>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</si>
  <si>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</si>
  <si>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</si>
  <si>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</si>
  <si>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</si>
  <si>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</si>
  <si>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</si>
  <si>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</si>
  <si>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</si>
  <si>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</si>
  <si>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</si>
  <si>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</si>
  <si>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</si>
  <si>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</si>
  <si>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</si>
  <si>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</si>
  <si>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</si>
  <si>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</si>
  <si>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</si>
  <si>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</si>
  <si>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</si>
  <si>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</si>
  <si>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</si>
  <si>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</si>
  <si>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</si>
  <si>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</si>
  <si>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</si>
  <si>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</si>
  <si>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</si>
  <si>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</si>
  <si>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</si>
  <si>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</si>
  <si>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</si>
  <si>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</si>
  <si>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</si>
  <si>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</si>
  <si>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</si>
  <si>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</si>
  <si>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</si>
  <si>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</si>
  <si>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</si>
  <si>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</si>
  <si>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</si>
  <si>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</si>
  <si>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</si>
  <si>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</si>
  <si>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</si>
  <si>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</si>
  <si>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</si>
  <si>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</si>
  <si>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</si>
  <si>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</si>
  <si>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</si>
  <si>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</si>
  <si>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</si>
  <si>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</si>
  <si>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</si>
  <si>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</si>
  <si>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</si>
  <si>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</si>
  <si>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</si>
  <si>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</si>
  <si>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</si>
  <si>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</si>
  <si>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</si>
  <si>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</si>
  <si>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</si>
  <si>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</si>
  <si>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</si>
  <si>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</si>
  <si>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</si>
  <si>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</si>
  <si>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</si>
  <si>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</si>
  <si>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</si>
  <si>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</si>
  <si>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</si>
  <si>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</si>
  <si>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</si>
  <si>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</si>
  <si>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</si>
  <si>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</si>
  <si>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</si>
  <si>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</si>
  <si>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</si>
  <si>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</si>
  <si>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</si>
  <si>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</si>
  <si>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</si>
  <si>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</si>
  <si>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</si>
  <si>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</si>
  <si>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</si>
  <si>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</si>
  <si>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</si>
  <si>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</si>
  <si>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</si>
  <si>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</si>
  <si>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</si>
  <si>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</si>
  <si>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</si>
  <si>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</si>
  <si>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</si>
  <si>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</si>
  <si>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</si>
  <si>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</si>
  <si>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</si>
  <si>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</si>
  <si>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</si>
  <si>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</si>
  <si>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</si>
  <si>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</si>
  <si>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</si>
  <si>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</si>
  <si>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</si>
  <si>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</si>
  <si>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</si>
  <si>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</si>
  <si>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</si>
  <si>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</si>
  <si>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</si>
  <si>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</si>
  <si>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</si>
  <si>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</si>
  <si>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</si>
  <si>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</si>
  <si>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</si>
  <si>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</si>
  <si>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</si>
  <si>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</si>
  <si>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</si>
  <si>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</si>
  <si>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</si>
  <si>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</si>
  <si>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</si>
  <si>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</si>
  <si>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</si>
  <si>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</si>
  <si>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</si>
  <si>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</si>
  <si>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</si>
  <si>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</si>
  <si>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</si>
  <si>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</si>
  <si>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</si>
  <si>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</si>
  <si>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</si>
  <si>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</si>
  <si>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</si>
  <si>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</si>
  <si>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</si>
  <si>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</si>
  <si>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</si>
  <si>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</si>
  <si>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</si>
  <si>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</si>
  <si>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</si>
  <si>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</si>
  <si>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</si>
  <si>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</si>
  <si>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</si>
  <si>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</si>
  <si>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</si>
  <si>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</si>
  <si>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</si>
  <si>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</si>
  <si>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</si>
  <si>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</si>
  <si>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</si>
  <si>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</si>
  <si>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</si>
  <si>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</si>
  <si>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</si>
  <si>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</si>
  <si>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</si>
  <si>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</si>
  <si>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</si>
  <si>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</si>
  <si>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</si>
  <si>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</si>
  <si>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</si>
  <si>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</si>
  <si>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</si>
  <si>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</si>
  <si>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</si>
  <si>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</si>
  <si>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</si>
  <si>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</si>
  <si>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</si>
  <si>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</si>
  <si>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</si>
  <si>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</si>
  <si>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</si>
  <si>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</si>
  <si>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</si>
  <si>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</si>
  <si>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</si>
  <si>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</si>
  <si>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</si>
  <si>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</si>
  <si>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</si>
  <si>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</si>
  <si>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</si>
  <si>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</si>
  <si>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</si>
  <si>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</si>
  <si>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</si>
  <si>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</si>
  <si>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</si>
  <si>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</si>
  <si>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</si>
  <si>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</si>
  <si>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</si>
  <si>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</si>
  <si>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</si>
  <si>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</si>
  <si>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</si>
  <si>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</si>
  <si>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</si>
  <si>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</si>
  <si>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</si>
  <si>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</si>
  <si>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</si>
  <si>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</si>
  <si>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</si>
  <si>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</si>
  <si>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</si>
  <si>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</si>
  <si>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</si>
  <si>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</si>
  <si>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</si>
  <si>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</si>
  <si>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</si>
  <si>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</si>
  <si>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</si>
  <si>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</si>
  <si>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</si>
  <si>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</si>
  <si>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</si>
  <si>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</si>
  <si>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</si>
  <si>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</si>
  <si>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</si>
  <si>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</si>
  <si>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</si>
  <si>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</si>
  <si>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</si>
  <si>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</si>
  <si>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</si>
  <si>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</si>
  <si>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</si>
  <si>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</si>
  <si>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</si>
  <si>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</si>
  <si>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</si>
  <si>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</si>
  <si>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</si>
  <si>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</si>
  <si>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</si>
  <si>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</si>
  <si>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</si>
  <si>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</si>
  <si>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</si>
  <si>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</si>
  <si>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</si>
  <si>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</si>
  <si>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</si>
  <si>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</si>
  <si>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</si>
  <si>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</si>
  <si>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</si>
  <si>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</si>
  <si>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</si>
  <si>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</si>
  <si>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</si>
  <si>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</si>
  <si>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</si>
  <si>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</si>
  <si>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</si>
  <si>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</si>
  <si>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</si>
  <si>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</si>
  <si>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</si>
  <si>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</si>
  <si>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</si>
  <si>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</si>
  <si>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</si>
  <si>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</si>
  <si>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</si>
  <si>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</si>
  <si>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</si>
  <si>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</si>
  <si>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</si>
  <si>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</si>
  <si>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</si>
  <si>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</si>
  <si>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</si>
  <si>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</si>
  <si>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</si>
  <si>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</si>
  <si>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</si>
  <si>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</si>
  <si>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</si>
  <si>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</si>
  <si>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</si>
  <si>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</si>
  <si>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</si>
  <si>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</si>
  <si>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</si>
  <si>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</si>
  <si>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</si>
  <si>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</si>
  <si>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</si>
  <si>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</si>
  <si>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</si>
  <si>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</si>
  <si>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</si>
  <si>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</si>
  <si>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</si>
  <si>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</si>
  <si>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</si>
  <si>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</si>
  <si>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</si>
  <si>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</si>
  <si>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</si>
  <si>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</si>
  <si>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</si>
  <si>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</si>
  <si>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</si>
  <si>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</si>
  <si>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</si>
  <si>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</si>
  <si>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</si>
  <si>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</si>
  <si>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</si>
  <si>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</si>
  <si>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</si>
  <si>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</si>
  <si>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</si>
  <si>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</si>
  <si>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</si>
  <si>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</si>
  <si>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</si>
  <si>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</si>
  <si>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</si>
  <si>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</si>
  <si>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</si>
  <si>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</si>
  <si>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</si>
  <si>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</si>
  <si>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</si>
  <si>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</si>
  <si>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</si>
  <si>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</si>
  <si>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</si>
  <si>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</si>
  <si>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</si>
  <si>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</si>
  <si>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</si>
  <si>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</si>
  <si>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</si>
  <si>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</si>
  <si>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</si>
  <si>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</si>
  <si>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</si>
  <si>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</si>
  <si>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</si>
  <si>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</si>
  <si>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</si>
  <si>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</si>
  <si>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</si>
  <si>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</si>
  <si>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</si>
  <si>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</si>
  <si>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</si>
  <si>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</si>
  <si>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</si>
  <si>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</si>
  <si>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</si>
  <si>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</si>
  <si>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</si>
  <si>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</si>
  <si>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</si>
  <si>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</si>
  <si>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</si>
  <si>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</si>
  <si>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</si>
  <si>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</si>
  <si>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</si>
  <si>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</si>
  <si>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</si>
  <si>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</si>
  <si>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</si>
  <si>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</si>
  <si>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</si>
  <si>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</si>
  <si>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</si>
  <si>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</si>
  <si>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</si>
  <si>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</si>
  <si>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</si>
  <si>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</si>
  <si>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</si>
  <si>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</si>
  <si>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</si>
  <si>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</si>
  <si>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</si>
  <si>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</si>
  <si>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</si>
  <si>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</si>
  <si>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</si>
  <si>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</si>
  <si>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</si>
  <si>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</si>
  <si>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</si>
  <si>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</si>
  <si>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</si>
  <si>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</si>
  <si>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</si>
  <si>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</si>
  <si>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</si>
  <si>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</si>
  <si>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</si>
  <si>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</si>
  <si>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</si>
  <si>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</si>
  <si>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</si>
  <si>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</si>
  <si>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</si>
  <si>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</si>
  <si>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</si>
  <si>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</si>
  <si>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</si>
  <si>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</si>
  <si>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</si>
  <si>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</si>
  <si>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</si>
  <si>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</si>
  <si>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</si>
  <si>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</si>
  <si>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</si>
  <si>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</si>
  <si>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</si>
  <si>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</si>
  <si>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</si>
  <si>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</si>
  <si>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</si>
  <si>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</si>
  <si>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</si>
  <si>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</si>
  <si>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</si>
  <si>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</si>
  <si>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</si>
  <si>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</si>
  <si>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</si>
  <si>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</si>
  <si>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</si>
  <si>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</si>
  <si>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</si>
  <si>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</si>
  <si>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</si>
  <si>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</si>
  <si>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</si>
  <si>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</si>
  <si>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</si>
  <si>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</si>
  <si>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</si>
  <si>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</si>
  <si>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</si>
  <si>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</si>
  <si>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</si>
  <si>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</si>
  <si>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</si>
  <si>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</si>
  <si>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</si>
  <si>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</si>
  <si>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</si>
  <si>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</si>
  <si>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</si>
  <si>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</si>
  <si>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</si>
  <si>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</si>
  <si>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</si>
  <si>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</si>
  <si>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</si>
  <si>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</si>
  <si>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</si>
  <si>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</si>
  <si>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</si>
  <si>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</si>
  <si>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</si>
  <si>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</si>
  <si>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</si>
  <si>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</si>
  <si>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</si>
  <si>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</si>
  <si>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</si>
  <si>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</si>
  <si>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</si>
  <si>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</si>
  <si>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</si>
  <si>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</si>
  <si>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</si>
  <si>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</si>
  <si>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</si>
  <si>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</si>
  <si>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</si>
  <si>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</si>
  <si>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</si>
  <si>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</si>
  <si>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</si>
  <si>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</si>
  <si>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</si>
  <si>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</si>
  <si>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</si>
  <si>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</si>
  <si>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</si>
  <si>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</si>
  <si>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</si>
  <si>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</si>
  <si>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</si>
  <si>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</si>
  <si>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</si>
  <si>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</si>
  <si>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</si>
  <si>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</si>
  <si>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</si>
  <si>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</si>
  <si>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</si>
  <si>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</si>
  <si>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</si>
  <si>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</si>
  <si>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</si>
  <si>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</si>
  <si>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</si>
  <si>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</si>
  <si>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</si>
  <si>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</si>
  <si>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</si>
  <si>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</si>
  <si>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</si>
  <si>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</si>
  <si>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</si>
  <si>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</si>
  <si>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</si>
  <si>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</si>
  <si>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</si>
  <si>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</si>
  <si>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</si>
  <si>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</si>
  <si>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</si>
  <si>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</si>
  <si>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</si>
  <si>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</si>
  <si>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</si>
  <si>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</si>
  <si>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</si>
  <si>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</si>
  <si>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</si>
  <si>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</si>
  <si>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</si>
  <si>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</si>
  <si>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</si>
  <si>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</si>
  <si>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</si>
  <si>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</si>
  <si>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</si>
  <si>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</si>
  <si>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</si>
  <si>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</si>
  <si>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</si>
  <si>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</si>
  <si>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</si>
  <si>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</si>
  <si>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</si>
  <si>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</si>
  <si>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</si>
  <si>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</si>
  <si>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</si>
  <si>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</si>
  <si>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</si>
  <si>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</si>
  <si>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</si>
  <si>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</si>
  <si>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</si>
  <si>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</si>
  <si>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</si>
  <si>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</si>
  <si>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</si>
  <si>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</si>
  <si>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</si>
  <si>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</si>
  <si>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</si>
  <si>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</si>
  <si>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</si>
  <si>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</si>
  <si>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</si>
  <si>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</si>
  <si>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</si>
  <si>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</si>
  <si>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</si>
  <si>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</si>
  <si>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</si>
  <si>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</si>
  <si>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</si>
  <si>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</si>
  <si>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</si>
  <si>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</si>
  <si>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</si>
  <si>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</si>
  <si>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</si>
  <si>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</si>
  <si>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</si>
  <si>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</si>
  <si>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</si>
  <si>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</si>
  <si>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</si>
  <si>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</si>
  <si>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</si>
  <si>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</si>
  <si>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</si>
  <si>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</si>
  <si>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</si>
  <si>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</si>
  <si>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</si>
  <si>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</si>
  <si>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</si>
  <si>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</si>
  <si>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</si>
  <si>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</si>
  <si>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</si>
  <si>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</si>
  <si>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</si>
  <si>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</si>
  <si>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</si>
  <si>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</si>
  <si>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</si>
  <si>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</si>
  <si>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</si>
  <si>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</si>
  <si>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</si>
  <si>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</si>
  <si>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</si>
  <si>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</si>
  <si>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</si>
  <si>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</si>
  <si>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</si>
  <si>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</si>
  <si>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</si>
  <si>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</si>
  <si>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</si>
  <si>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</si>
  <si>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</si>
  <si>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</si>
  <si>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</si>
  <si>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</si>
  <si>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</si>
  <si>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</si>
  <si>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</si>
  <si>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</si>
  <si>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</si>
  <si>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</si>
  <si>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</si>
  <si>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</si>
  <si>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</si>
  <si>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</si>
  <si>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</si>
  <si>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</si>
  <si>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</si>
  <si>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</si>
  <si>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</si>
  <si>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</si>
  <si>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</si>
  <si>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</si>
  <si>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</si>
  <si>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</si>
  <si>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</si>
  <si>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</si>
  <si>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</si>
  <si>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</si>
  <si>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</si>
  <si>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</si>
  <si>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</si>
  <si>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</si>
  <si>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</si>
  <si>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</si>
  <si>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</si>
  <si>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</si>
  <si>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</si>
  <si>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</si>
  <si>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</si>
  <si>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</si>
  <si>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</si>
  <si>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</si>
  <si>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</si>
  <si>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</si>
  <si>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</si>
  <si>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</si>
  <si>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</si>
  <si>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</si>
  <si>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</si>
  <si>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</si>
  <si>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</si>
  <si>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</si>
  <si>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</si>
  <si>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</si>
  <si>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</si>
  <si>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</si>
  <si>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</si>
  <si>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</si>
  <si>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</si>
  <si>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</si>
  <si>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</si>
  <si>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</si>
  <si>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</si>
  <si>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</si>
  <si>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</si>
  <si>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</si>
  <si>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</si>
  <si>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</si>
  <si>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</si>
  <si>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</si>
  <si>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</si>
  <si>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</si>
  <si>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</si>
  <si>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</si>
  <si>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</si>
  <si>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</si>
  <si>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</si>
  <si>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</si>
  <si>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</si>
  <si>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</si>
  <si>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</si>
  <si>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</si>
  <si>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</si>
  <si>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</si>
  <si>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</si>
  <si>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</si>
  <si>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</si>
  <si>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</si>
  <si>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</si>
  <si>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</si>
  <si>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</si>
  <si>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</si>
  <si>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</si>
  <si>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</si>
  <si>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</si>
  <si>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</si>
  <si>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</si>
  <si>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</si>
  <si>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</si>
  <si>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</si>
  <si>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</si>
  <si>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</si>
  <si>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</si>
  <si>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</si>
  <si>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</si>
  <si>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</si>
  <si>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</si>
  <si>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</si>
  <si>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</si>
  <si>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</si>
  <si>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</si>
  <si>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</si>
  <si>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</si>
  <si>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</si>
  <si>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</si>
  <si>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</si>
  <si>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</si>
  <si>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</si>
  <si>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</si>
  <si>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</si>
  <si>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</si>
  <si>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</si>
  <si>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</si>
  <si>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</si>
  <si>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</si>
  <si>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</si>
  <si>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</si>
  <si>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</si>
  <si>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</si>
  <si>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</si>
  <si>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</si>
  <si>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</si>
  <si>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</si>
  <si>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</si>
  <si>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</si>
  <si>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</si>
  <si>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</si>
  <si>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</si>
  <si>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</si>
  <si>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</si>
  <si>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</si>
  <si>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</si>
  <si>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</si>
  <si>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</si>
  <si>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</si>
  <si>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</si>
  <si>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</si>
  <si>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</si>
  <si>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</si>
  <si>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</si>
  <si>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</si>
  <si>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</si>
  <si>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</si>
  <si>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</si>
  <si>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</si>
  <si>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</si>
  <si>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</si>
  <si>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</si>
  <si>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</si>
  <si>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</si>
  <si>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</si>
  <si>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</si>
  <si>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</si>
  <si>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</si>
  <si>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</si>
  <si>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</si>
  <si>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</si>
  <si>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</si>
  <si>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</si>
  <si>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</si>
  <si>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</si>
  <si>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</si>
  <si>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</si>
  <si>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</si>
  <si>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</si>
  <si>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</si>
  <si>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</si>
  <si>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</si>
  <si>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</si>
  <si>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</si>
  <si>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</si>
  <si>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</si>
  <si>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</si>
  <si>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</si>
  <si>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</si>
  <si>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</si>
  <si>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</si>
  <si>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</si>
  <si>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</si>
  <si>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</si>
  <si>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</si>
  <si>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</si>
  <si>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</si>
  <si>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</si>
  <si>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</si>
  <si>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</si>
  <si>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</si>
  <si>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</si>
  <si>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</si>
  <si>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</si>
  <si>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</si>
  <si>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</si>
  <si>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</si>
  <si>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</si>
  <si>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</si>
  <si>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</si>
  <si>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</si>
  <si>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</si>
  <si>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</si>
  <si>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</si>
  <si>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</si>
  <si>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</si>
  <si>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</si>
  <si>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</si>
  <si>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</si>
  <si>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</si>
  <si>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</si>
  <si>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</si>
  <si>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</si>
  <si>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</si>
  <si>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</si>
  <si>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</si>
  <si>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</si>
  <si>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</si>
  <si>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</si>
  <si>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</si>
  <si>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</si>
  <si>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</si>
  <si>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</si>
  <si>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</si>
  <si>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</si>
  <si>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</si>
  <si>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</si>
  <si>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</si>
  <si>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</si>
  <si>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</si>
  <si>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</si>
  <si>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</si>
  <si>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</si>
  <si>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</si>
  <si>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</si>
  <si>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</si>
  <si>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</si>
  <si>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</si>
  <si>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</si>
  <si>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</si>
  <si>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</si>
  <si>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</si>
  <si>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</si>
  <si>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</si>
  <si>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</si>
  <si>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</si>
  <si>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</si>
  <si>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</si>
  <si>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</si>
  <si>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</si>
  <si>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</si>
  <si>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</si>
  <si>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</si>
  <si>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</si>
  <si>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</si>
  <si>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</si>
  <si>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</si>
  <si>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</si>
  <si>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</si>
  <si>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</si>
  <si>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</si>
  <si>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</si>
  <si>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</si>
  <si>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</si>
  <si>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</si>
  <si>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</si>
  <si>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</si>
  <si>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</si>
  <si>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</si>
  <si>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</si>
  <si>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</si>
  <si>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</si>
  <si>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</si>
  <si>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</si>
  <si>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</si>
  <si>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</si>
  <si>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</si>
  <si>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</si>
  <si>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</si>
  <si>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</si>
  <si>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</si>
  <si>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</si>
  <si>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</si>
  <si>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</si>
  <si>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</si>
  <si>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</si>
  <si>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</si>
  <si>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</si>
  <si>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</si>
  <si>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</si>
  <si>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</si>
  <si>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</si>
  <si>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</si>
  <si>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</si>
  <si>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</si>
  <si>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</si>
  <si>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</si>
  <si>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</si>
  <si>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</si>
  <si>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</si>
  <si>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</si>
  <si>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</si>
  <si>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</si>
  <si>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</si>
  <si>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</si>
  <si>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</si>
  <si>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</si>
  <si>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</si>
  <si>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</si>
  <si>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</si>
  <si>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</si>
  <si>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</si>
  <si>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</si>
  <si>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</si>
  <si>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</si>
  <si>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</si>
  <si>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</si>
  <si>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</si>
  <si>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</si>
  <si>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</si>
  <si>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</si>
  <si>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</si>
  <si>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</si>
  <si>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</si>
  <si>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</si>
  <si>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</si>
  <si>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</si>
  <si>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</si>
  <si>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</si>
  <si>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</si>
  <si>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</si>
  <si>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</si>
  <si>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</si>
  <si>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</si>
  <si>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</si>
  <si>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</si>
  <si>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</si>
  <si>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</si>
  <si>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</si>
  <si>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</si>
  <si>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</si>
  <si>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</si>
  <si>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</si>
  <si>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</si>
  <si>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</si>
  <si>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</si>
  <si>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</si>
  <si>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</si>
  <si>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</si>
  <si>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</si>
  <si>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</si>
  <si>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</si>
  <si>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</si>
  <si>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</si>
  <si>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</si>
  <si>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</si>
  <si>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</si>
  <si>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</si>
  <si>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</si>
  <si>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</si>
  <si>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</si>
  <si>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</si>
  <si>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</si>
  <si>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</si>
  <si>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</si>
  <si>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</si>
  <si>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</si>
  <si>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</si>
  <si>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</si>
  <si>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</si>
  <si>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</si>
  <si>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</si>
  <si>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</si>
  <si>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</si>
  <si>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</si>
  <si>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</si>
  <si>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</si>
  <si>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</si>
  <si>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</si>
  <si>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</si>
  <si>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</si>
  <si>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</si>
  <si>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</si>
  <si>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</si>
  <si>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</si>
  <si>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</si>
  <si>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</si>
  <si>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</si>
  <si>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</si>
  <si>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</si>
  <si>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</si>
  <si>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</si>
  <si>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</si>
  <si>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</si>
  <si>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</si>
  <si>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</si>
  <si>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</si>
  <si>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</si>
  <si>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</si>
  <si>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</si>
  <si>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</si>
  <si>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</si>
  <si>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</si>
  <si>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</si>
  <si>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</si>
  <si>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</si>
  <si>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</si>
  <si>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</si>
  <si>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</si>
  <si>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</si>
  <si>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</si>
  <si>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</si>
  <si>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</si>
  <si>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</si>
  <si>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</si>
  <si>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</si>
  <si>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</si>
  <si>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</si>
  <si>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</si>
  <si>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</si>
  <si>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</si>
  <si>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</si>
  <si>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</si>
  <si>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</si>
  <si>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</si>
  <si>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</si>
  <si>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</si>
  <si>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</si>
  <si>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</si>
  <si>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</si>
  <si>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</si>
  <si>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</si>
  <si>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</si>
  <si>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</si>
  <si>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</si>
  <si>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</si>
  <si>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</si>
  <si>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</si>
  <si>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</si>
  <si>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</si>
  <si>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</si>
  <si>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</si>
  <si>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</si>
  <si>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</si>
  <si>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</si>
  <si>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</si>
  <si>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</si>
  <si>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</si>
  <si>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</si>
  <si>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</si>
  <si>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</si>
  <si>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</si>
  <si>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</si>
  <si>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</si>
  <si>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</si>
  <si>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</si>
  <si>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</si>
  <si>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</si>
  <si>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</si>
  <si>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</si>
  <si>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</si>
  <si>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</si>
  <si>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</si>
  <si>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</si>
  <si>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</si>
  <si>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</si>
  <si>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</si>
  <si>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</si>
  <si>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</si>
  <si>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</si>
  <si>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</si>
  <si>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</si>
  <si>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</si>
  <si>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</si>
  <si>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</si>
  <si>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</si>
  <si>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</si>
  <si>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</si>
  <si>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</si>
  <si>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</si>
  <si>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</si>
  <si>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</si>
  <si>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</si>
  <si>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</si>
  <si>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</si>
  <si>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</si>
  <si>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</si>
  <si>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</si>
  <si>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</si>
  <si>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</si>
  <si>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</si>
  <si>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</si>
  <si>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</si>
  <si>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</si>
  <si>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</si>
  <si>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</si>
  <si>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</si>
  <si>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</si>
  <si>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</si>
  <si>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</si>
  <si>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</si>
  <si>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</si>
  <si>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</si>
  <si>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</si>
  <si>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</si>
  <si>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</si>
  <si>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</si>
  <si>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</si>
  <si>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</si>
  <si>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</si>
  <si>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</si>
  <si>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</si>
  <si>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</si>
  <si>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</si>
  <si>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</si>
  <si>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</si>
  <si>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</si>
  <si>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</si>
  <si>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</si>
  <si>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</si>
  <si>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</si>
  <si>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</si>
  <si>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</si>
  <si>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</si>
  <si>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</si>
  <si>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</si>
  <si>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</si>
  <si>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</si>
  <si>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</si>
  <si>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</si>
  <si>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</si>
  <si>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</si>
  <si>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</si>
  <si>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</si>
  <si>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</si>
  <si>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</si>
  <si>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</si>
  <si>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</si>
  <si>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</si>
  <si>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</si>
  <si>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</si>
  <si>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</si>
  <si>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</si>
  <si>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</si>
  <si>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</si>
  <si>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</si>
  <si>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</si>
  <si>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</si>
  <si>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</si>
  <si>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</si>
  <si>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</si>
  <si>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</si>
  <si>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</si>
  <si>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</si>
  <si>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</si>
  <si>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</si>
  <si>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</si>
  <si>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</si>
  <si>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</si>
  <si>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</si>
  <si>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</si>
  <si>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</si>
  <si>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</si>
  <si>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</si>
  <si>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</si>
  <si>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</si>
  <si>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</si>
  <si>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</si>
  <si>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</si>
  <si>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</si>
  <si>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</si>
  <si>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</si>
  <si>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</si>
  <si>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</si>
  <si>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</si>
  <si>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</si>
  <si>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</si>
  <si>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</si>
  <si>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</si>
  <si>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</si>
  <si>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</si>
  <si>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</si>
  <si>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</si>
  <si>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</si>
  <si>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</si>
  <si>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</si>
  <si>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</si>
  <si>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</si>
  <si>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</si>
  <si>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</si>
  <si>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</si>
  <si>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</si>
  <si>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</si>
  <si>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</si>
  <si>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</si>
  <si>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</si>
  <si>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</si>
  <si>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</si>
  <si>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</si>
  <si>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</si>
  <si>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</si>
  <si>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</si>
  <si>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</si>
  <si>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</si>
  <si>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</si>
  <si>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</si>
  <si>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</si>
  <si>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</si>
  <si>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</si>
  <si>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</si>
  <si>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</si>
  <si>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</si>
  <si>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</si>
  <si>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</si>
  <si>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</si>
  <si>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</si>
  <si>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</si>
  <si>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</si>
  <si>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</si>
  <si>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</si>
  <si>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</si>
  <si>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</si>
  <si>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</si>
  <si>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</si>
  <si>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</si>
  <si>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</si>
  <si>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</si>
  <si>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</si>
  <si>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</si>
  <si>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</si>
  <si>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</si>
  <si>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</si>
  <si>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</si>
  <si>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</si>
  <si>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</si>
  <si>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</si>
  <si>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</si>
  <si>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</si>
  <si>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</si>
  <si>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</si>
  <si>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</si>
  <si>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</si>
  <si>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</si>
  <si>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</si>
  <si>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</si>
  <si>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</si>
  <si>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</si>
  <si>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</si>
  <si>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</si>
  <si>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</si>
  <si>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</si>
  <si>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</si>
  <si>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</si>
  <si>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</si>
  <si>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</si>
  <si>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</si>
  <si>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</si>
  <si>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</si>
  <si>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</si>
  <si>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</si>
  <si>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</si>
  <si>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</si>
  <si>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</si>
  <si>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</si>
  <si>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</si>
  <si>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</si>
  <si>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</si>
  <si>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</si>
  <si>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</si>
  <si>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</si>
  <si>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</si>
  <si>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</si>
  <si>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</si>
  <si>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</si>
  <si>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</si>
  <si>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</si>
  <si>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</si>
  <si>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</si>
  <si>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</si>
  <si>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</si>
  <si>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</si>
  <si>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</si>
  <si>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</si>
  <si>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</si>
  <si>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</si>
  <si>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</si>
  <si>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</si>
  <si>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</si>
  <si>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</si>
  <si>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</si>
  <si>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</si>
  <si>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</si>
  <si>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</si>
  <si>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</si>
  <si>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</si>
  <si>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</si>
  <si>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</si>
  <si>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</si>
  <si>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</si>
  <si>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</si>
  <si>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</si>
  <si>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</si>
  <si>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</si>
  <si>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</si>
  <si>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</si>
  <si>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</si>
  <si>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</si>
  <si>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</si>
  <si>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</si>
  <si>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</si>
  <si>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</si>
  <si>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</si>
  <si>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</si>
  <si>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</si>
  <si>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</si>
  <si>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</si>
  <si>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</si>
  <si>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</si>
  <si>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</si>
  <si>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</si>
  <si>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</si>
  <si>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</si>
  <si>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</si>
  <si>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</si>
  <si>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</si>
  <si>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</si>
  <si>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</si>
  <si>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</si>
  <si>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</si>
  <si>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</si>
  <si>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</si>
  <si>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</si>
  <si>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</si>
  <si>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</si>
  <si>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</si>
  <si>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</si>
  <si>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</si>
  <si>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</si>
  <si>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</si>
  <si>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</si>
  <si>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</si>
  <si>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</si>
  <si>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</si>
  <si>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</si>
  <si>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</si>
  <si>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</si>
  <si>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</si>
  <si>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</si>
  <si>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</si>
  <si>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</si>
  <si>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</si>
  <si>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</si>
  <si>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</si>
  <si>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</si>
  <si>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</si>
  <si>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</si>
  <si>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</si>
  <si>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</si>
  <si>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</si>
  <si>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</si>
  <si>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</si>
  <si>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</si>
  <si>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</si>
  <si>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</si>
  <si>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</si>
  <si>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</si>
  <si>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</si>
  <si>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</si>
  <si>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</si>
  <si>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</si>
  <si>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</si>
  <si>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</si>
  <si>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</si>
  <si>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</si>
  <si>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</si>
  <si>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</si>
  <si>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</si>
  <si>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</si>
  <si>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</si>
  <si>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</si>
  <si>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</si>
  <si>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</si>
  <si>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</si>
  <si>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</si>
  <si>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</si>
  <si>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</si>
  <si>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</si>
  <si>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</si>
  <si>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</si>
  <si>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</si>
  <si>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</si>
  <si>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</si>
  <si>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</si>
  <si>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</si>
  <si>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</si>
  <si>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</si>
  <si>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</si>
  <si>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</si>
  <si>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</si>
  <si>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</si>
  <si>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</si>
  <si>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</si>
  <si>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</si>
  <si>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</si>
  <si>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</si>
  <si>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</si>
  <si>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</si>
  <si>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</si>
  <si>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</si>
  <si>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</si>
  <si>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</si>
  <si>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</si>
  <si>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</si>
  <si>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</si>
  <si>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</si>
  <si>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</si>
  <si>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</si>
  <si>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</si>
  <si>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</si>
  <si>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</si>
  <si>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</si>
  <si>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</si>
  <si>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</si>
  <si>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</si>
  <si>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</si>
  <si>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</si>
  <si>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</si>
  <si>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</si>
  <si>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</si>
  <si>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</si>
  <si>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</si>
  <si>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</si>
  <si>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</si>
  <si>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</si>
  <si>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</si>
  <si>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</si>
  <si>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</si>
  <si>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</si>
  <si>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</si>
  <si>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</si>
  <si>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</si>
  <si>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</si>
  <si>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</si>
  <si>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</si>
  <si>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</si>
  <si>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</si>
  <si>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</si>
  <si>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</si>
  <si>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</si>
  <si>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</si>
  <si>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</si>
  <si>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</si>
  <si>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</si>
  <si>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</si>
  <si>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</si>
  <si>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</si>
  <si>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</si>
  <si>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</si>
  <si>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</si>
  <si>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</si>
  <si>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</si>
  <si>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</si>
  <si>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</si>
  <si>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</si>
  <si>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</si>
  <si>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</si>
  <si>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</si>
  <si>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</si>
  <si>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</si>
  <si>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</si>
  <si>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</si>
  <si>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</si>
  <si>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</si>
  <si>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</si>
  <si>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</si>
  <si>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</si>
  <si>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</si>
  <si>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</si>
  <si>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</si>
  <si>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</si>
  <si>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</si>
  <si>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</si>
  <si>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</si>
  <si>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</si>
  <si>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</si>
  <si>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</si>
  <si>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</si>
  <si>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</si>
  <si>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</si>
  <si>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</si>
  <si>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</si>
  <si>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</si>
  <si>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</si>
  <si>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</si>
  <si>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</si>
  <si>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</si>
  <si>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</si>
  <si>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</si>
  <si>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</si>
  <si>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</si>
  <si>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</si>
  <si>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</si>
  <si>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</si>
  <si>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</si>
  <si>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</si>
  <si>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</si>
  <si>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</si>
  <si>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</si>
  <si>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</si>
  <si>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</si>
  <si>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</si>
  <si>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</si>
  <si>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</si>
  <si>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</si>
  <si>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</si>
  <si>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</si>
  <si>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</si>
  <si>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</si>
  <si>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</si>
  <si>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</si>
  <si>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</si>
  <si>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</si>
  <si>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</si>
  <si>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</si>
  <si>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</si>
  <si>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</si>
  <si>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</si>
  <si>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</si>
  <si>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</si>
  <si>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</si>
  <si>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</si>
  <si>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</si>
  <si>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</si>
  <si>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</si>
  <si>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</si>
  <si>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</si>
  <si>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</si>
  <si>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</si>
  <si>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</si>
  <si>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</si>
  <si>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</si>
  <si>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</si>
  <si>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</si>
  <si>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</si>
  <si>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</si>
  <si>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</si>
  <si>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</si>
  <si>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</si>
  <si>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</si>
  <si>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</si>
  <si>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</si>
  <si>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</si>
  <si>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</si>
  <si>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</si>
  <si>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</si>
  <si>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</si>
  <si>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</si>
  <si>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</si>
  <si>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</si>
  <si>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</si>
  <si>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</si>
  <si>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</si>
  <si>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</si>
  <si>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</si>
  <si>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</si>
  <si>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</si>
  <si>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</si>
  <si>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</si>
  <si>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</si>
  <si>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</si>
  <si>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</si>
  <si>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</si>
  <si>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</si>
  <si>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</si>
  <si>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</si>
  <si>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</si>
  <si>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</si>
  <si>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</si>
  <si>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</si>
  <si>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</si>
  <si>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</si>
  <si>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</si>
  <si>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</si>
  <si>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</si>
  <si>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</si>
  <si>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</si>
  <si>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</si>
  <si>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</si>
  <si>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</si>
  <si>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</si>
  <si>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</si>
  <si>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</si>
  <si>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</si>
  <si>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</si>
  <si>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</si>
  <si>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</si>
  <si>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</si>
  <si>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</si>
  <si>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</si>
  <si>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</si>
  <si>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</si>
  <si>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</si>
  <si>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</si>
  <si>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</si>
  <si>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</si>
  <si>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</si>
  <si>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</si>
  <si>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</si>
  <si>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</si>
  <si>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</si>
  <si>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</si>
  <si>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</si>
  <si>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</si>
  <si>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</si>
  <si>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</si>
  <si>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</si>
  <si>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</si>
  <si>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</si>
  <si>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</si>
  <si>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</si>
  <si>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</si>
  <si>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</si>
  <si>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</si>
  <si>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</si>
  <si>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</si>
  <si>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</si>
  <si>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</si>
  <si>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</si>
  <si>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</si>
  <si>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</si>
  <si>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</si>
  <si>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</si>
  <si>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</si>
  <si>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</si>
  <si>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</si>
  <si>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</si>
  <si>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</si>
  <si>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</si>
  <si>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</si>
  <si>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</si>
  <si>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</si>
  <si>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</si>
  <si>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</si>
  <si>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</si>
  <si>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</si>
  <si>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</si>
  <si>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</si>
  <si>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</si>
  <si>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</si>
  <si>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</si>
  <si>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</si>
  <si>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</si>
  <si>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</si>
  <si>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</si>
  <si>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</si>
  <si>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</si>
  <si>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</si>
  <si>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</si>
  <si>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</si>
  <si>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</si>
  <si>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</si>
  <si>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</si>
  <si>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</si>
  <si>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</si>
  <si>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</si>
  <si>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</si>
  <si>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</si>
  <si>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</si>
  <si>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</si>
  <si>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</si>
  <si>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</si>
  <si>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</si>
  <si>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</si>
  <si>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</si>
  <si>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</si>
  <si>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</si>
  <si>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</si>
  <si>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</si>
  <si>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</si>
  <si>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</si>
  <si>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</si>
  <si>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</si>
  <si>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</si>
  <si>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</si>
  <si>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</si>
  <si>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</si>
  <si>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</si>
  <si>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</si>
  <si>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</si>
  <si>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</si>
  <si>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</si>
  <si>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</si>
  <si>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</si>
  <si>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</si>
  <si>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</si>
  <si>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</si>
  <si>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</si>
  <si>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</si>
  <si>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</si>
  <si>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</si>
  <si>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</si>
  <si>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</si>
  <si>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</si>
  <si>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</si>
  <si>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</si>
  <si>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</si>
  <si>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</si>
  <si>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</si>
  <si>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</si>
  <si>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</si>
  <si>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</si>
  <si>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</si>
  <si>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</si>
  <si>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</si>
  <si>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</si>
  <si>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</si>
  <si>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</si>
  <si>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</si>
  <si>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</si>
  <si>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</si>
  <si>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</si>
  <si>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</si>
  <si>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</si>
  <si>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</si>
  <si>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</si>
  <si>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</si>
  <si>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</si>
  <si>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</si>
  <si>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</si>
  <si>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</si>
  <si>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</si>
  <si>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</si>
  <si>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</si>
  <si>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</si>
  <si>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</si>
  <si>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</si>
  <si>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</si>
  <si>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</si>
  <si>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</si>
  <si>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</si>
  <si>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</si>
  <si>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</si>
  <si>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</si>
  <si>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</si>
  <si>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</si>
  <si>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</si>
  <si>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</si>
  <si>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</si>
  <si>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</si>
  <si>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</si>
  <si>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</si>
  <si>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</si>
  <si>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</si>
  <si>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</si>
  <si>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</si>
  <si>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</si>
  <si>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</si>
  <si>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</si>
  <si>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</si>
  <si>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</si>
  <si>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</si>
  <si>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</si>
  <si>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</si>
  <si>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</si>
  <si>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</si>
  <si>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</si>
  <si>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</si>
  <si>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</si>
  <si>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</si>
  <si>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</si>
  <si>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</si>
  <si>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</si>
  <si>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</si>
  <si>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</si>
  <si>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</si>
  <si>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</si>
  <si>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</si>
  <si>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</si>
  <si>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</si>
  <si>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</si>
  <si>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</si>
  <si>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</si>
  <si>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</si>
  <si>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</si>
  <si>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</si>
  <si>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</si>
  <si>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</si>
  <si>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</si>
  <si>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</si>
  <si>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</si>
  <si>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</si>
  <si>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</si>
  <si>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</si>
  <si>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</si>
  <si>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</si>
  <si>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</si>
  <si>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</si>
  <si>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</si>
  <si>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</si>
  <si>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</si>
  <si>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</si>
  <si>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</si>
  <si>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</si>
  <si>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</si>
  <si>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</si>
  <si>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</si>
  <si>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</si>
  <si>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</si>
  <si>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</si>
  <si>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</si>
  <si>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</si>
  <si>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</si>
  <si>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</si>
  <si>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</si>
  <si>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</si>
  <si>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</si>
  <si>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</si>
  <si>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</si>
  <si>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</si>
  <si>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</si>
  <si>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</si>
  <si>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</si>
  <si>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</si>
  <si>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</si>
  <si>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</si>
  <si>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</si>
  <si>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</si>
  <si>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</si>
  <si>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</si>
  <si>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</si>
  <si>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</si>
  <si>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</si>
  <si>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</si>
  <si>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</si>
  <si>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</si>
  <si>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</si>
  <si>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</si>
  <si>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</si>
  <si>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</si>
  <si>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</si>
  <si>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</si>
  <si>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</si>
  <si>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</si>
  <si>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</si>
  <si>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</si>
  <si>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</si>
  <si>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</si>
  <si>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</si>
  <si>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</si>
  <si>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</si>
  <si>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</si>
  <si>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</si>
  <si>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</si>
  <si>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</si>
  <si>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</si>
  <si>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</si>
  <si>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</si>
  <si>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</si>
  <si>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</si>
  <si>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</si>
  <si>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</si>
  <si>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</si>
  <si>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</si>
  <si>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</si>
  <si>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</si>
  <si>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</si>
  <si>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</si>
  <si>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</si>
  <si>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</si>
  <si>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</si>
  <si>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</si>
  <si>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</si>
  <si>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</si>
  <si>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</si>
  <si>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</si>
  <si>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</si>
  <si>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</si>
  <si>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</si>
  <si>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</si>
  <si>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</si>
  <si>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</si>
  <si>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</si>
  <si>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</si>
  <si>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</si>
  <si>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</si>
  <si>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</si>
  <si>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</si>
  <si>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</si>
  <si>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</si>
  <si>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</si>
  <si>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</si>
  <si>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</si>
  <si>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</si>
  <si>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</si>
  <si>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</si>
  <si>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</si>
  <si>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</si>
  <si>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</si>
  <si>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</si>
  <si>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</si>
  <si>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</si>
  <si>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</si>
  <si>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</si>
  <si>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</si>
  <si>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</si>
  <si>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</si>
  <si>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</si>
  <si>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</si>
  <si>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</si>
  <si>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</si>
  <si>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</si>
  <si>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</si>
  <si>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</si>
  <si>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</si>
  <si>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</si>
  <si>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</si>
  <si>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</si>
  <si>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</si>
  <si>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</si>
  <si>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</si>
  <si>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</si>
  <si>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</si>
  <si>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</si>
  <si>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</si>
  <si>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</si>
  <si>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</si>
  <si>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</si>
  <si>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</si>
  <si>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</si>
  <si>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</si>
  <si>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</si>
  <si>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</si>
  <si>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</si>
  <si>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</si>
  <si>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</si>
  <si>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</si>
  <si>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</si>
  <si>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</si>
  <si>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</si>
  <si>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</si>
  <si>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</si>
  <si>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</si>
  <si>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</si>
  <si>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</si>
  <si>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</si>
  <si>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</si>
  <si>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</si>
  <si>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</si>
  <si>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</si>
  <si>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</si>
  <si>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</si>
  <si>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</si>
  <si>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</si>
  <si>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</si>
  <si>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</si>
  <si>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</si>
  <si>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</si>
  <si>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</si>
  <si>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</si>
  <si>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</si>
  <si>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</si>
  <si>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</si>
  <si>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</si>
  <si>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</si>
  <si>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</si>
  <si>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</si>
  <si>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</si>
  <si>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</si>
  <si>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</si>
  <si>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</si>
  <si>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</si>
  <si>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</si>
  <si>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</si>
  <si>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</si>
  <si>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</si>
  <si>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</si>
  <si>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</si>
  <si>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</si>
  <si>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</si>
  <si>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</si>
  <si>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</si>
  <si>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</si>
  <si>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</si>
  <si>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</si>
  <si>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</si>
  <si>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</si>
  <si>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</si>
  <si>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</si>
  <si>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</si>
  <si>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</si>
  <si>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</si>
  <si>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</si>
  <si>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</si>
  <si>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</si>
  <si>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</si>
  <si>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</si>
  <si>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</si>
  <si>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</si>
  <si>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</si>
  <si>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</si>
  <si>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</si>
  <si>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</si>
  <si>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</si>
  <si>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</si>
  <si>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</si>
  <si>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</si>
  <si>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</si>
  <si>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</si>
  <si>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</si>
  <si>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</si>
  <si>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</si>
  <si>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</si>
  <si>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</si>
  <si>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</si>
  <si>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</si>
  <si>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</si>
  <si>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</si>
  <si>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</si>
  <si>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</si>
  <si>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</si>
  <si>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</si>
  <si>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</si>
  <si>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</si>
  <si>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</si>
  <si>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</si>
  <si>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</si>
  <si>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</si>
  <si>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</si>
  <si>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</si>
  <si>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</si>
  <si>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</si>
  <si>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</si>
  <si>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</si>
  <si>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</si>
  <si>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</si>
  <si>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</si>
  <si>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</si>
  <si>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</si>
  <si>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</si>
  <si>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</si>
  <si>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</si>
  <si>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</si>
  <si>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</si>
  <si>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</si>
  <si>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</si>
  <si>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</si>
  <si>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</si>
  <si>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</si>
  <si>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</si>
  <si>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</si>
  <si>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</si>
  <si>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</si>
  <si>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</si>
  <si>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</si>
  <si>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</si>
  <si>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</si>
  <si>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</si>
  <si>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</si>
  <si>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</si>
  <si>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</si>
  <si>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</si>
  <si>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</si>
  <si>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</si>
  <si>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</si>
  <si>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</si>
  <si>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</si>
  <si>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</si>
  <si>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</si>
  <si>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</si>
  <si>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</si>
  <si>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</si>
  <si>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</si>
  <si>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</si>
  <si>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</si>
  <si>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</si>
  <si>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</si>
  <si>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</si>
  <si>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</si>
  <si>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</si>
  <si>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</si>
  <si>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</si>
  <si>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</si>
  <si>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</si>
  <si>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</si>
  <si>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</si>
  <si>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</si>
  <si>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</si>
  <si>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</si>
  <si>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</si>
  <si>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</si>
  <si>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</si>
  <si>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</si>
  <si>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</si>
  <si>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</si>
  <si>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</si>
  <si>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</si>
  <si>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</si>
  <si>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</si>
  <si>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</si>
  <si>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</si>
  <si>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</si>
  <si>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</si>
  <si>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</si>
  <si>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</si>
  <si>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</si>
  <si>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</si>
  <si>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</si>
  <si>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</si>
  <si>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</si>
  <si>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</si>
  <si>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</si>
  <si>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</si>
  <si>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</si>
  <si>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</si>
  <si>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</si>
  <si>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</si>
  <si>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</si>
  <si>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</si>
  <si>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</si>
  <si>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</si>
  <si>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</si>
  <si>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</si>
  <si>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</si>
  <si>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</si>
  <si>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</si>
  <si>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</si>
  <si>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</si>
  <si>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</si>
  <si>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</si>
  <si>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</si>
  <si>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</si>
  <si>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</si>
  <si>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</si>
  <si>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</si>
  <si>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</si>
  <si>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</si>
  <si>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</si>
  <si>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</si>
  <si>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</si>
  <si>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</si>
  <si>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</si>
  <si>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</si>
  <si>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</si>
  <si>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</si>
  <si>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</si>
  <si>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</si>
  <si>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</si>
  <si>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</si>
  <si>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</si>
  <si>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</si>
  <si>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</si>
  <si>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</si>
  <si>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</si>
  <si>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</si>
  <si>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</si>
  <si>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</si>
  <si>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</si>
  <si>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</si>
  <si>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</si>
  <si>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</si>
  <si>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</si>
  <si>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</si>
  <si>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</si>
  <si>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</si>
  <si>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</si>
  <si>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</si>
  <si>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</si>
  <si>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</si>
  <si>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</si>
  <si>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</si>
  <si>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</si>
  <si>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</si>
  <si>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</si>
  <si>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</si>
  <si>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</si>
  <si>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</si>
  <si>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</si>
  <si>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</si>
  <si>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</si>
  <si>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</si>
  <si>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</si>
  <si>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</si>
  <si>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</si>
  <si>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</si>
  <si>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</si>
  <si>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</si>
  <si>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</si>
  <si>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</si>
  <si>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</si>
  <si>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</si>
  <si>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</si>
  <si>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</si>
  <si>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</si>
  <si>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</si>
  <si>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</si>
  <si>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</si>
  <si>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</si>
  <si>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</si>
  <si>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</si>
  <si>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</si>
  <si>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</si>
  <si>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</si>
  <si>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</si>
  <si>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</si>
  <si>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</si>
  <si>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</si>
  <si>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</si>
  <si>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</si>
  <si>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</si>
  <si>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</si>
  <si>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</si>
  <si>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</si>
  <si>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</si>
  <si>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</si>
  <si>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</si>
  <si>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</si>
  <si>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</si>
  <si>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</si>
  <si>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</si>
  <si>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</si>
  <si>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</si>
  <si>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</si>
  <si>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</si>
  <si>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</si>
  <si>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</si>
  <si>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</si>
  <si>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</si>
  <si>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</si>
  <si>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</si>
  <si>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</si>
  <si>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</si>
  <si>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</si>
  <si>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</si>
  <si>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</si>
  <si>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</si>
  <si>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</si>
  <si>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</si>
  <si>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</si>
  <si>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</si>
  <si>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</si>
  <si>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</si>
  <si>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</si>
  <si>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</si>
  <si>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</si>
  <si>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</si>
  <si>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</si>
  <si>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</si>
  <si>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</si>
  <si>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</si>
  <si>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</si>
  <si>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</si>
  <si>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</si>
  <si>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</si>
  <si>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</si>
  <si>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</si>
  <si>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</si>
  <si>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</si>
  <si>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</si>
  <si>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</si>
  <si>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</si>
  <si>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</si>
  <si>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</si>
  <si>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</si>
  <si>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</si>
  <si>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</si>
  <si>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</si>
  <si>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</si>
  <si>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</si>
  <si>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</si>
  <si>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</si>
  <si>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</si>
  <si>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</si>
  <si>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</si>
  <si>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</si>
  <si>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</si>
  <si>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</si>
  <si>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</si>
  <si>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</si>
  <si>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</si>
  <si>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</si>
  <si>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</si>
  <si>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</si>
  <si>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</si>
  <si>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</si>
  <si>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</si>
  <si>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</si>
  <si>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</si>
  <si>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</si>
  <si>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</si>
  <si>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</si>
  <si>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</si>
  <si>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</si>
  <si>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</si>
  <si>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</si>
  <si>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</si>
  <si>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</si>
  <si>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</si>
  <si>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</si>
  <si>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</si>
  <si>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</si>
  <si>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</si>
  <si>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</si>
  <si>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</si>
  <si>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</si>
  <si>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</si>
  <si>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</si>
  <si>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</si>
  <si>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</si>
  <si>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</si>
  <si>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</si>
  <si>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</si>
  <si>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</si>
  <si>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</si>
  <si>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</si>
  <si>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</si>
  <si>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</si>
  <si>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</si>
  <si>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</si>
  <si>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</si>
  <si>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</si>
  <si>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</si>
  <si>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</si>
  <si>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</si>
  <si>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</si>
  <si>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</si>
  <si>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</si>
  <si>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</si>
  <si>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</si>
  <si>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</si>
  <si>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</si>
  <si>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</si>
  <si>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</si>
  <si>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</si>
  <si>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</si>
  <si>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</si>
  <si>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</si>
  <si>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</si>
  <si>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</si>
  <si>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</si>
  <si>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</si>
  <si>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</si>
  <si>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</si>
  <si>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</si>
  <si>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</si>
  <si>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</si>
  <si>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</si>
  <si>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</si>
  <si>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</si>
  <si>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</si>
  <si>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</si>
  <si>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</si>
  <si>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</si>
  <si>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</si>
  <si>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</si>
  <si>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</si>
  <si>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</si>
  <si>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</si>
  <si>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</si>
  <si>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</si>
  <si>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</si>
  <si>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</si>
  <si>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</si>
  <si>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</si>
  <si>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</si>
  <si>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</si>
  <si>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</si>
  <si>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</si>
  <si>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</si>
  <si>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</si>
  <si>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</si>
  <si>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</si>
  <si>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</si>
  <si>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</si>
  <si>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</si>
  <si>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</si>
  <si>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</si>
  <si>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</si>
  <si>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</si>
  <si>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</si>
  <si>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</si>
  <si>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</si>
  <si>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</si>
  <si>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</si>
  <si>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</si>
  <si>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</si>
  <si>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</si>
  <si>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</si>
  <si>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</si>
  <si>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</si>
  <si>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</si>
  <si>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</si>
  <si>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</si>
  <si>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</si>
  <si>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</si>
  <si>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</si>
  <si>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</si>
  <si>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</si>
  <si>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</si>
  <si>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</si>
  <si>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</si>
  <si>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</si>
  <si>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</si>
  <si>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</si>
  <si>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</si>
  <si>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</si>
  <si>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</si>
  <si>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</si>
  <si>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</si>
  <si>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</si>
  <si>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</si>
  <si>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</si>
  <si>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</si>
  <si>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</si>
  <si>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</si>
  <si>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</si>
  <si>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</si>
  <si>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</si>
  <si>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</si>
  <si>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</si>
  <si>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</si>
  <si>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</si>
  <si>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</si>
  <si>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</si>
  <si>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</si>
  <si>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</si>
  <si>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</si>
  <si>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</si>
  <si>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</si>
  <si>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</si>
  <si>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</si>
  <si>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</si>
  <si>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</si>
  <si>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</si>
  <si>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</si>
  <si>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</si>
  <si>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</si>
  <si>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</si>
  <si>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</si>
  <si>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</si>
  <si>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</si>
  <si>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</si>
  <si>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</si>
  <si>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</si>
  <si>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</si>
  <si>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</si>
  <si>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</si>
  <si>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</si>
  <si>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</si>
  <si>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</si>
  <si>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</si>
  <si>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</si>
  <si>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</si>
  <si>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</si>
  <si>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</si>
  <si>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</si>
  <si>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</si>
  <si>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</si>
  <si>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</si>
  <si>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</si>
  <si>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</si>
  <si>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</si>
  <si>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</si>
  <si>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</si>
  <si>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</si>
  <si>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</si>
  <si>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</si>
  <si>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</si>
  <si>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</si>
  <si>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</si>
  <si>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</si>
  <si>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</si>
  <si>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</si>
  <si>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</si>
  <si>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</si>
  <si>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</si>
  <si>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</si>
  <si>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</si>
  <si>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</si>
  <si>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</si>
  <si>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</si>
  <si>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</si>
  <si>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</si>
  <si>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</si>
  <si>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</si>
  <si>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</si>
  <si>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</si>
  <si>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</si>
  <si>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</si>
  <si>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</si>
  <si>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</si>
  <si>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</si>
  <si>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</si>
  <si>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</si>
  <si>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</si>
  <si>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</si>
  <si>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</si>
  <si>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</si>
  <si>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</si>
  <si>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</si>
  <si>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</si>
  <si>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</si>
  <si>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</si>
  <si>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</si>
  <si>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</si>
  <si>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</si>
  <si>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</si>
  <si>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</si>
  <si>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</si>
  <si>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</si>
  <si>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</si>
  <si>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</si>
  <si>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</si>
  <si>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</si>
  <si>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</si>
  <si>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</si>
  <si>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</si>
  <si>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</si>
  <si>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</si>
  <si>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</si>
  <si>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</si>
  <si>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</si>
  <si>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</si>
  <si>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</si>
  <si>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</si>
  <si>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</si>
  <si>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</si>
  <si>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</si>
  <si>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</si>
  <si>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</si>
  <si>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</si>
  <si>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</si>
  <si>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</si>
  <si>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</si>
  <si>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</si>
  <si>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</si>
  <si>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</si>
  <si>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</si>
  <si>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</si>
  <si>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</si>
  <si>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</si>
  <si>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</si>
  <si>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</si>
  <si>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</si>
  <si>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</si>
  <si>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</si>
  <si>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</si>
  <si>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</si>
  <si>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</si>
  <si>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</si>
  <si>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</si>
  <si>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</si>
  <si>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</si>
  <si>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</si>
  <si>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</si>
  <si>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</si>
  <si>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</si>
  <si>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</si>
  <si>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</si>
  <si>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</si>
  <si>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</si>
  <si>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</si>
  <si>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</si>
  <si>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</si>
  <si>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</si>
  <si>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</si>
  <si>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</si>
  <si>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</si>
  <si>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</si>
  <si>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</si>
  <si>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</si>
  <si>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</si>
  <si>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</si>
  <si>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</si>
  <si>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</si>
  <si>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</si>
  <si>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</si>
  <si>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</si>
  <si>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</si>
  <si>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</si>
  <si>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</si>
  <si>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</si>
  <si>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</si>
  <si>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</si>
  <si>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</si>
  <si>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</si>
  <si>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</si>
  <si>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</si>
  <si>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</si>
  <si>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</si>
  <si>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</si>
  <si>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</si>
  <si>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</si>
  <si>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</si>
  <si>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</si>
  <si>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</si>
  <si>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</si>
  <si>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</si>
  <si>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</si>
  <si>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</si>
  <si>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</si>
  <si>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</si>
  <si>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</si>
  <si>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</si>
  <si>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</si>
  <si>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</si>
  <si>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</si>
  <si>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</si>
  <si>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</si>
  <si>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</si>
  <si>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</si>
  <si>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</si>
  <si>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</si>
  <si>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</si>
  <si>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</si>
  <si>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</si>
  <si>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</si>
  <si>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</si>
  <si>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</si>
  <si>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</si>
  <si>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</si>
  <si>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</si>
  <si>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</si>
  <si>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</si>
  <si>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</si>
  <si>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</si>
  <si>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</si>
  <si>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</si>
  <si>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</si>
  <si>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</si>
  <si>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</si>
  <si>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</si>
  <si>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</si>
  <si>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</si>
  <si>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</si>
  <si>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</si>
  <si>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</si>
  <si>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</si>
  <si>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</si>
  <si>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</si>
  <si>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</si>
  <si>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</si>
  <si>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</si>
  <si>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</si>
  <si>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</si>
  <si>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</si>
  <si>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</si>
  <si>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</si>
  <si>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</si>
  <si>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</si>
  <si>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</si>
  <si>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</si>
  <si>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</si>
  <si>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</si>
  <si>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</si>
  <si>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</si>
  <si>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</si>
  <si>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</si>
  <si>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</si>
  <si>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</si>
  <si>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</si>
  <si>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</si>
  <si>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</si>
  <si>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</si>
  <si>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</si>
  <si>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</si>
  <si>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</si>
  <si>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</si>
  <si>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</si>
  <si>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</si>
  <si>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</si>
  <si>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</si>
  <si>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</si>
  <si>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</si>
  <si>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</si>
  <si>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</si>
  <si>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</si>
  <si>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</si>
  <si>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</si>
  <si>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</si>
  <si>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</si>
  <si>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</si>
  <si>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</si>
  <si>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</si>
  <si>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</si>
  <si>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</si>
  <si>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</si>
  <si>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</si>
  <si>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</si>
  <si>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</si>
  <si>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</si>
  <si>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</si>
  <si>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</si>
  <si>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</si>
  <si>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</si>
  <si>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</si>
  <si>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</si>
  <si>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</si>
  <si>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</si>
  <si>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</si>
  <si>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</si>
  <si>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</si>
  <si>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</si>
  <si>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</si>
  <si>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</si>
  <si>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</si>
  <si>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</si>
  <si>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</si>
  <si>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</si>
  <si>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</si>
  <si>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</si>
  <si>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</si>
  <si>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</si>
  <si>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</si>
  <si>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</si>
  <si>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</si>
  <si>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</si>
  <si>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</si>
  <si>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</si>
  <si>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</si>
  <si>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</si>
  <si>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</si>
  <si>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</si>
  <si>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</si>
  <si>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</si>
  <si>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</si>
  <si>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</si>
  <si>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</si>
  <si>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</si>
  <si>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</si>
  <si>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</si>
  <si>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</si>
  <si>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</si>
  <si>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</si>
  <si>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</si>
  <si>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</si>
  <si>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</si>
  <si>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</si>
  <si>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</si>
  <si>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</si>
  <si>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</si>
  <si>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</si>
  <si>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</si>
  <si>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</si>
  <si>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</si>
  <si>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</si>
  <si>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</si>
  <si>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</si>
  <si>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</si>
  <si>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</si>
  <si>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</si>
  <si>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</si>
  <si>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</si>
  <si>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</si>
  <si>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</si>
  <si>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</si>
  <si>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</si>
  <si>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</si>
  <si>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</si>
  <si>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</si>
  <si>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</si>
  <si>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</si>
  <si>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</si>
  <si>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</si>
  <si>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</si>
  <si>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</si>
  <si>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</si>
  <si>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</si>
  <si>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</si>
  <si>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</si>
  <si>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</si>
  <si>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</si>
  <si>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</si>
  <si>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</si>
  <si>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</si>
  <si>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</si>
  <si>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</si>
  <si>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</si>
  <si>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</si>
  <si>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</si>
  <si>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</si>
  <si>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</si>
  <si>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</si>
  <si>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</si>
  <si>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</si>
  <si>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</si>
  <si>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</si>
  <si>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</si>
  <si>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</si>
  <si>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</si>
  <si>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</si>
  <si>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</si>
  <si>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</si>
  <si>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</si>
  <si>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</si>
  <si>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</si>
  <si>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</si>
  <si>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</si>
  <si>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</si>
  <si>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</si>
  <si>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</si>
  <si>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</si>
  <si>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</si>
  <si>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</si>
  <si>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</si>
  <si>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</si>
  <si>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</si>
  <si>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</si>
  <si>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</si>
  <si>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</si>
  <si>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</si>
  <si>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</si>
  <si>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</si>
  <si>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</si>
  <si>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</si>
  <si>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</si>
  <si>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</si>
  <si>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</si>
  <si>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</si>
  <si>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</si>
  <si>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</si>
  <si>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</si>
  <si>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</si>
  <si>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</si>
  <si>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</si>
  <si>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</si>
  <si>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</si>
  <si>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</si>
  <si>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</si>
  <si>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</si>
  <si>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</si>
  <si>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</si>
  <si>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</si>
  <si>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</si>
  <si>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</si>
  <si>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</si>
  <si>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</si>
  <si>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</si>
  <si>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</si>
  <si>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</si>
  <si>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</si>
  <si>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</si>
  <si>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</si>
  <si>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</si>
  <si>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</si>
  <si>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</si>
  <si>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</si>
  <si>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</si>
  <si>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</si>
  <si>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</si>
  <si>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</si>
  <si>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</si>
  <si>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</si>
  <si>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</si>
  <si>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</si>
  <si>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</si>
  <si>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</si>
  <si>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</si>
  <si>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</si>
  <si>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</si>
  <si>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</si>
  <si>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</si>
  <si>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</si>
  <si>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</si>
  <si>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</si>
  <si>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</si>
  <si>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</si>
  <si>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</si>
  <si>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</si>
  <si>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</si>
  <si>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</si>
  <si>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</si>
  <si>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</si>
  <si>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</si>
  <si>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</si>
  <si>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</si>
  <si>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</si>
  <si>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</si>
  <si>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</si>
  <si>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</si>
  <si>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</si>
  <si>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</si>
  <si>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</si>
  <si>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</si>
  <si>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</si>
  <si>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</si>
  <si>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</si>
  <si>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</si>
  <si>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</si>
  <si>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</si>
  <si>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</si>
  <si>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</si>
  <si>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</si>
  <si>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</si>
  <si>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</si>
  <si>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</si>
  <si>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</si>
  <si>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</si>
  <si>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</si>
  <si>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</si>
  <si>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</si>
  <si>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</si>
  <si>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</si>
  <si>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</si>
  <si>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</si>
  <si>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</si>
  <si>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</si>
  <si>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</si>
  <si>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</si>
  <si>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</si>
  <si>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</si>
  <si>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</si>
  <si>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</si>
  <si>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</si>
  <si>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</si>
  <si>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</si>
  <si>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</si>
  <si>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</si>
  <si>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</si>
  <si>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</si>
  <si>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</si>
  <si>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</si>
  <si>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</si>
  <si>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</si>
  <si>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</si>
  <si>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</si>
  <si>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</si>
  <si>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</si>
  <si>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</si>
  <si>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</si>
  <si>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</si>
  <si>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</si>
  <si>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</si>
  <si>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</si>
  <si>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</si>
  <si>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</si>
  <si>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</si>
  <si>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</si>
  <si>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</si>
  <si>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</si>
  <si>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</si>
  <si>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</si>
  <si>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</si>
  <si>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</si>
  <si>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</si>
  <si>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</si>
  <si>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</si>
  <si>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</si>
  <si>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</si>
  <si>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</si>
  <si>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</si>
  <si>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</si>
  <si>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</si>
  <si>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</si>
  <si>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</si>
  <si>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</si>
  <si>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</si>
  <si>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</si>
  <si>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</si>
  <si>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</si>
  <si>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</si>
  <si>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</si>
  <si>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</si>
  <si>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</si>
  <si>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</si>
  <si>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</si>
  <si>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</si>
  <si>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</si>
  <si>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</si>
  <si>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</si>
  <si>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</si>
  <si>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</si>
  <si>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</si>
  <si>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</si>
  <si>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</si>
  <si>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</si>
  <si>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</si>
  <si>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</si>
  <si>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</si>
  <si>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</si>
  <si>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</si>
  <si>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</si>
  <si>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</si>
  <si>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</si>
  <si>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</si>
  <si>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</si>
  <si>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</si>
  <si>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</si>
  <si>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</si>
  <si>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</si>
  <si>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</si>
  <si>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</si>
  <si>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</si>
  <si>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</si>
  <si>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</si>
  <si>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</si>
  <si>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</si>
  <si>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</si>
  <si>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</si>
  <si>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</si>
  <si>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</si>
  <si>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</si>
  <si>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</si>
  <si>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</si>
  <si>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</si>
  <si>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</si>
  <si>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</si>
  <si>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</si>
  <si>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</si>
  <si>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</si>
  <si>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</si>
  <si>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</si>
  <si>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</si>
  <si>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</si>
  <si>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</si>
  <si>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</si>
  <si>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</si>
  <si>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</si>
  <si>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</si>
  <si>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</si>
  <si>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</si>
  <si>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</si>
  <si>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</si>
  <si>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</si>
  <si>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</si>
  <si>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</si>
  <si>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</si>
  <si>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</si>
  <si>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</si>
  <si>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</si>
  <si>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</si>
  <si>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</si>
  <si>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</si>
  <si>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</si>
  <si>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</si>
  <si>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</si>
  <si>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</si>
  <si>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</si>
  <si>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</si>
  <si>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</si>
  <si>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</si>
  <si>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</si>
  <si>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</si>
  <si>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</si>
  <si>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</si>
  <si>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</si>
  <si>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</si>
  <si>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</si>
  <si>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</si>
  <si>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</si>
  <si>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</si>
  <si>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</si>
  <si>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</si>
  <si>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</si>
  <si>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</si>
  <si>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</si>
  <si>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</si>
  <si>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</si>
  <si>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</si>
  <si>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</si>
  <si>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</si>
  <si>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</si>
  <si>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</si>
  <si>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</si>
  <si>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</si>
  <si>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</si>
  <si>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</si>
  <si>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</si>
  <si>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</si>
  <si>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</si>
  <si>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</si>
  <si>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</si>
  <si>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</si>
  <si>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</si>
  <si>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</si>
  <si>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</si>
  <si>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</si>
  <si>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</si>
  <si>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</si>
  <si>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</si>
  <si>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</si>
  <si>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</si>
  <si>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</si>
  <si>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</si>
  <si>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</si>
  <si>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</si>
  <si>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</si>
  <si>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</si>
  <si>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</si>
  <si>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</si>
  <si>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</si>
  <si>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</si>
  <si>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</si>
  <si>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</si>
  <si>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</si>
  <si>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</si>
  <si>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</si>
  <si>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</si>
  <si>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</si>
  <si>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</si>
  <si>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</si>
  <si>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</si>
  <si>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</si>
  <si>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</si>
  <si>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</si>
  <si>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</si>
  <si>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</si>
  <si>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</si>
  <si>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</si>
  <si>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</si>
  <si>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</si>
  <si>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</si>
  <si>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</si>
  <si>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</si>
  <si>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</si>
  <si>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</si>
  <si>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</si>
  <si>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</si>
  <si>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</si>
  <si>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</si>
  <si>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</si>
  <si>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</si>
  <si>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</si>
  <si>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</si>
  <si>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</si>
  <si>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</si>
  <si>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</si>
  <si>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</si>
  <si>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</si>
  <si>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</si>
  <si>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</si>
  <si>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</si>
  <si>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</si>
  <si>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</si>
  <si>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</si>
  <si>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</si>
  <si>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</si>
  <si>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</si>
  <si>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</si>
  <si>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</si>
  <si>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</si>
  <si>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</si>
  <si>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</si>
  <si>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</si>
  <si>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</si>
  <si>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</si>
  <si>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</si>
  <si>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</si>
  <si>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</si>
  <si>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</si>
  <si>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</si>
  <si>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</si>
  <si>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</si>
  <si>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</si>
  <si>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</si>
  <si>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</si>
  <si>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</si>
  <si>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</si>
  <si>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</si>
  <si>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</si>
  <si>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</si>
  <si>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</si>
  <si>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</si>
  <si>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</si>
  <si>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</si>
  <si>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</si>
  <si>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</si>
  <si>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</si>
  <si>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</si>
  <si>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</si>
  <si>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</si>
  <si>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</si>
  <si>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</si>
  <si>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</si>
  <si>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</si>
  <si>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</si>
  <si>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</si>
  <si>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</si>
  <si>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</si>
  <si>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</si>
  <si>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</si>
  <si>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</si>
  <si>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</si>
  <si>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</si>
  <si>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</si>
  <si>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</si>
  <si>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</si>
  <si>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</si>
  <si>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</si>
  <si>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</si>
  <si>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</si>
  <si>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</si>
  <si>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</si>
  <si>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</si>
  <si>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</si>
  <si>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</si>
  <si>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</si>
  <si>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</si>
  <si>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</si>
  <si>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</si>
  <si>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</si>
  <si>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</si>
  <si>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</si>
  <si>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</si>
  <si>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</si>
  <si>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</si>
  <si>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</si>
  <si>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</si>
  <si>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</si>
  <si>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</si>
  <si>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</si>
  <si>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</si>
  <si>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</si>
  <si>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</si>
  <si>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</si>
  <si>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</si>
  <si>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</si>
  <si>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</si>
  <si>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</si>
  <si>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</si>
  <si>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</si>
  <si>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</si>
  <si>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</si>
  <si>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</si>
  <si>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</si>
  <si>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</si>
  <si>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</si>
  <si>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</si>
  <si>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</si>
  <si>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</si>
  <si>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</si>
  <si>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</si>
  <si>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</si>
  <si>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</si>
  <si>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</si>
  <si>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</si>
  <si>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</si>
  <si>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</si>
  <si>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</si>
  <si>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</si>
  <si>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</si>
  <si>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</si>
  <si>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</si>
  <si>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</si>
  <si>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</si>
  <si>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</si>
  <si>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</si>
  <si>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</si>
  <si>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</si>
  <si>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</si>
  <si>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</si>
  <si>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</si>
  <si>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</si>
  <si>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</si>
  <si>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</si>
  <si>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</si>
  <si>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</si>
  <si>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</si>
  <si>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</si>
  <si>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</si>
  <si>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</si>
  <si>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</si>
  <si>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</si>
  <si>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</si>
  <si>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</si>
  <si>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</si>
  <si>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</si>
  <si>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</si>
  <si>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</si>
  <si>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</si>
  <si>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</si>
  <si>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</si>
  <si>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</si>
  <si>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</si>
  <si>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</si>
  <si>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</si>
  <si>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</si>
  <si>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</si>
  <si>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</si>
  <si>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</si>
  <si>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</si>
  <si>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</si>
  <si>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</si>
  <si>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</si>
  <si>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</si>
  <si>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</si>
  <si>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</si>
  <si>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</si>
  <si>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</si>
  <si>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</si>
  <si>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</si>
  <si>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</si>
  <si>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</si>
  <si>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</si>
  <si>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</si>
  <si>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</si>
  <si>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</si>
  <si>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</si>
  <si>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</si>
  <si>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</si>
  <si>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</si>
  <si>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</si>
  <si>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</si>
  <si>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</si>
  <si>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</si>
  <si>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</si>
  <si>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</si>
  <si>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</si>
  <si>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</si>
  <si>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</si>
  <si>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</si>
  <si>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</si>
  <si>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</si>
  <si>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</si>
  <si>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</si>
  <si>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</si>
  <si>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</si>
  <si>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</si>
  <si>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</si>
  <si>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</si>
  <si>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</si>
  <si>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</si>
  <si>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</si>
  <si>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</si>
  <si>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</si>
  <si>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</si>
  <si>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</si>
  <si>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</si>
  <si>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</si>
  <si>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</si>
  <si>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</si>
  <si>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</si>
  <si>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</si>
  <si>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</si>
  <si>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</si>
  <si>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</si>
  <si>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</si>
  <si>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</si>
  <si>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</si>
  <si>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</si>
  <si>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</si>
  <si>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</si>
  <si>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</si>
  <si>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</si>
  <si>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</si>
  <si>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</si>
  <si>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</si>
  <si>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</si>
  <si>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</si>
  <si>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</si>
  <si>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</si>
  <si>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</si>
  <si>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</si>
  <si>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</si>
  <si>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</si>
  <si>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</si>
  <si>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</si>
  <si>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</si>
  <si>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</si>
  <si>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</si>
  <si>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</si>
  <si>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</si>
  <si>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</si>
  <si>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</si>
  <si>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</si>
  <si>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</si>
  <si>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</si>
  <si>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</si>
  <si>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</si>
  <si>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</si>
  <si>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</si>
  <si>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</si>
  <si>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</si>
  <si>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</si>
  <si>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</si>
  <si>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</si>
  <si>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</si>
  <si>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</si>
  <si>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</si>
  <si>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</si>
  <si>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</si>
  <si>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</si>
  <si>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</si>
  <si>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</si>
  <si>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</si>
  <si>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</si>
  <si>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</si>
  <si>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</si>
  <si>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</si>
  <si>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</si>
  <si>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</si>
  <si>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</si>
  <si>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</si>
  <si>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</si>
  <si>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</si>
  <si>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</si>
  <si>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</si>
  <si>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</si>
  <si>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</si>
  <si>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</si>
  <si>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</si>
  <si>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</si>
  <si>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</si>
  <si>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</si>
  <si>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</si>
  <si>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</si>
  <si>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</si>
  <si>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</si>
  <si>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</si>
  <si>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</si>
  <si>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</si>
  <si>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</si>
  <si>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</si>
  <si>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</si>
  <si>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</si>
  <si>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</si>
  <si>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</si>
  <si>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</si>
  <si>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</si>
  <si>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</si>
  <si>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</si>
  <si>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</si>
  <si>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</si>
  <si>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</si>
  <si>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</si>
  <si>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</si>
  <si>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</si>
  <si>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</si>
  <si>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</si>
  <si>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</si>
  <si>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</si>
  <si>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</si>
  <si>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</si>
  <si>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</si>
  <si>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</si>
  <si>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</si>
  <si>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</si>
  <si>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</si>
  <si>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</si>
  <si>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</si>
  <si>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</si>
  <si>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</si>
  <si>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</si>
  <si>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</si>
  <si>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</si>
  <si>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</si>
  <si>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</si>
  <si>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</si>
  <si>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</si>
  <si>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</si>
  <si>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</si>
  <si>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</si>
  <si>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</si>
  <si>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</si>
  <si>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</si>
  <si>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</si>
  <si>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</si>
  <si>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</si>
  <si>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</si>
  <si>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</si>
  <si>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</si>
  <si>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</si>
  <si>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</si>
  <si>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</si>
  <si>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</si>
  <si>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</si>
  <si>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</si>
  <si>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</si>
  <si>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</si>
  <si>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</si>
  <si>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</si>
  <si>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</si>
  <si>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</si>
  <si>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</si>
  <si>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</si>
  <si>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</si>
  <si>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</si>
  <si>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</si>
  <si>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</si>
  <si>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</si>
  <si>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</si>
  <si>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</si>
  <si>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</si>
  <si>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</si>
  <si>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</si>
  <si>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</si>
  <si>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</si>
  <si>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</si>
  <si>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</si>
  <si>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</si>
  <si>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</si>
  <si>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</si>
  <si>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</si>
  <si>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</si>
  <si>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</si>
  <si>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</si>
  <si>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</si>
  <si>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</si>
  <si>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</si>
  <si>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</si>
  <si>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</si>
  <si>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</si>
  <si>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</si>
  <si>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</si>
  <si>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</si>
  <si>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</si>
  <si>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</si>
  <si>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</si>
  <si>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</si>
  <si>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</si>
  <si>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</si>
  <si>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</si>
  <si>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</si>
  <si>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</si>
  <si>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</si>
  <si>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</si>
  <si>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</si>
  <si>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</si>
  <si>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</si>
  <si>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</si>
  <si>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</si>
  <si>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</si>
  <si>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</si>
  <si>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</si>
  <si>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</si>
  <si>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</si>
  <si>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</si>
  <si>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</si>
  <si>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</si>
  <si>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</si>
  <si>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</si>
  <si>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</si>
  <si>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</si>
  <si>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</si>
  <si>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</si>
  <si>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</si>
  <si>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</si>
  <si>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</si>
  <si>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</si>
  <si>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</si>
  <si>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</si>
  <si>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</si>
  <si>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</si>
  <si>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</si>
  <si>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</si>
  <si>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</si>
  <si>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</si>
  <si>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</si>
  <si>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</si>
  <si>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</si>
  <si>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</si>
  <si>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</si>
  <si>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</si>
  <si>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</si>
  <si>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</si>
  <si>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</si>
  <si>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</si>
  <si>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</si>
  <si>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</si>
  <si>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</si>
  <si>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</si>
  <si>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</si>
  <si>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</si>
  <si>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</si>
  <si>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</si>
  <si>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</si>
  <si>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</si>
  <si>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</si>
  <si>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</si>
  <si>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</si>
  <si>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</si>
  <si>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</si>
  <si>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</si>
  <si>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</si>
  <si>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</si>
  <si>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</si>
  <si>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</si>
  <si>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</si>
  <si>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</si>
  <si>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</si>
  <si>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</si>
  <si>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</si>
  <si>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</si>
  <si>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</si>
  <si>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</si>
  <si>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</si>
  <si>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</si>
  <si>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</si>
  <si>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</si>
  <si>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</si>
  <si>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</si>
  <si>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</si>
  <si>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</si>
  <si>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</si>
  <si>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</si>
  <si>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</si>
  <si>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</si>
  <si>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</si>
  <si>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</si>
  <si>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</si>
  <si>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</si>
  <si>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</si>
  <si>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</si>
  <si>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</si>
  <si>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</si>
  <si>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</si>
  <si>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</si>
  <si>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</si>
  <si>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</si>
  <si>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</si>
  <si>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</si>
  <si>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</si>
  <si>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</si>
  <si>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</si>
  <si>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</si>
  <si>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</si>
  <si>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</si>
  <si>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</si>
  <si>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</si>
  <si>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</si>
  <si>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</si>
  <si>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</si>
  <si>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</si>
  <si>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</si>
  <si>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</si>
  <si>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</si>
  <si>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</si>
  <si>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</si>
  <si>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</si>
  <si>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</si>
  <si>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</si>
  <si>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</si>
  <si>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</si>
  <si>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</si>
  <si>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</si>
  <si>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</si>
  <si>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</si>
  <si>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</si>
  <si>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</si>
  <si>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</si>
  <si>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</si>
  <si>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</si>
  <si>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</si>
  <si>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</si>
  <si>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</si>
  <si>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</si>
  <si>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</si>
  <si>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</si>
  <si>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</si>
  <si>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</si>
  <si>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</si>
  <si>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</si>
  <si>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</si>
  <si>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</si>
  <si>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</si>
  <si>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</si>
  <si>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</si>
  <si>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</si>
  <si>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</si>
  <si>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</si>
  <si>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</si>
  <si>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</si>
  <si>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</si>
  <si>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</si>
  <si>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</si>
  <si>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</si>
  <si>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</si>
  <si>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</si>
  <si>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</si>
  <si>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</si>
  <si>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</si>
  <si>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</si>
  <si>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</si>
  <si>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</si>
  <si>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</si>
  <si>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</si>
  <si>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</si>
  <si>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</si>
  <si>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</si>
  <si>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</si>
  <si>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</si>
  <si>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</si>
  <si>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</si>
  <si>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</si>
  <si>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</si>
  <si>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</si>
  <si>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</si>
  <si>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</si>
  <si>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</si>
  <si>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</si>
  <si>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</si>
  <si>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</si>
  <si>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</si>
  <si>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</si>
  <si>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</si>
  <si>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</si>
  <si>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</si>
  <si>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</si>
  <si>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</si>
  <si>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</si>
  <si>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</si>
  <si>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</si>
  <si>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</si>
  <si>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</si>
  <si>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</si>
  <si>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</si>
  <si>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</si>
  <si>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</si>
  <si>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</si>
  <si>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</si>
  <si>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</si>
  <si>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</si>
  <si>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</si>
  <si>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</si>
  <si>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</si>
  <si>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</si>
  <si>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</si>
  <si>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</si>
  <si>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</si>
  <si>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</si>
  <si>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</si>
  <si>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</si>
  <si>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</si>
  <si>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</si>
  <si>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</si>
  <si>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</si>
  <si>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</si>
  <si>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</si>
  <si>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</si>
  <si>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</si>
  <si>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</si>
  <si>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</si>
  <si>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</si>
  <si>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</si>
  <si>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</si>
  <si>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</si>
  <si>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</si>
  <si>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</si>
  <si>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</si>
  <si>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</si>
  <si>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</si>
  <si>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</si>
  <si>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</si>
  <si>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</si>
  <si>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</si>
  <si>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</si>
  <si>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</si>
  <si>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</si>
  <si>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</si>
  <si>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</si>
  <si>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</si>
  <si>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</si>
  <si>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</si>
  <si>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</si>
  <si>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</si>
  <si>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</si>
  <si>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</si>
  <si>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</si>
  <si>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</si>
  <si>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</si>
  <si>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</si>
  <si>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</si>
  <si>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</si>
  <si>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</si>
  <si>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</si>
  <si>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</si>
  <si>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</si>
  <si>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</si>
  <si>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</si>
  <si>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</si>
  <si>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</si>
  <si>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</si>
  <si>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</si>
  <si>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</si>
  <si>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</si>
  <si>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</si>
  <si>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</si>
  <si>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</si>
  <si>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</si>
  <si>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</si>
  <si>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</si>
  <si>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</si>
  <si>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</si>
  <si>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</si>
  <si>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</si>
  <si>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</si>
  <si>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</si>
  <si>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</si>
  <si>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</si>
  <si>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</si>
  <si>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</si>
  <si>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</si>
  <si>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</si>
  <si>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</si>
  <si>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</si>
  <si>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</si>
  <si>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</si>
  <si>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</si>
  <si>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</si>
  <si>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</si>
  <si>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</si>
  <si>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</si>
  <si>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</si>
  <si>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</si>
  <si>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</si>
  <si>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</si>
  <si>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</si>
  <si>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</si>
  <si>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</si>
  <si>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</si>
  <si>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</si>
  <si>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</si>
  <si>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</si>
  <si>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</si>
  <si>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</si>
  <si>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</si>
  <si>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</si>
  <si>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</si>
  <si>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</si>
  <si>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</si>
  <si>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</si>
  <si>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</si>
  <si>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</si>
  <si>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</si>
  <si>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</si>
  <si>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</si>
  <si>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</si>
  <si>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</si>
  <si>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</si>
  <si>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</si>
  <si>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</si>
  <si>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</si>
  <si>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</si>
  <si>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</si>
  <si>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</si>
  <si>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</si>
  <si>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</si>
  <si>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</si>
  <si>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</si>
  <si>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</si>
  <si>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</si>
  <si>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</si>
  <si>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</si>
  <si>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</si>
  <si>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</si>
  <si>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</si>
  <si>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</si>
  <si>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</si>
  <si>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</si>
  <si>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</si>
  <si>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</si>
  <si>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</si>
  <si>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</si>
  <si>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</si>
  <si>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</si>
  <si>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</si>
  <si>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</si>
  <si>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</si>
  <si>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</si>
  <si>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</si>
  <si>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</si>
  <si>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</si>
  <si>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</si>
  <si>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</si>
  <si>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</si>
  <si>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</si>
  <si>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</si>
  <si>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</si>
  <si>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</si>
  <si>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</si>
  <si>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</si>
  <si>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</si>
  <si>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</si>
  <si>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</si>
  <si>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</si>
  <si>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</si>
  <si>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</si>
  <si>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</si>
  <si>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</si>
  <si>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</si>
  <si>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</si>
  <si>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</si>
  <si>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</si>
  <si>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</si>
  <si>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</si>
  <si>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</si>
  <si>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</si>
  <si>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</si>
  <si>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</si>
  <si>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</si>
  <si>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</si>
  <si>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</si>
  <si>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</si>
  <si>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</si>
  <si>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</si>
  <si>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</si>
  <si>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</si>
  <si>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</si>
  <si>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</si>
  <si>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</si>
  <si>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</si>
  <si>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</si>
  <si>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</si>
  <si>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</si>
  <si>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</si>
  <si>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</si>
  <si>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</si>
  <si>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</si>
  <si>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</si>
  <si>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</si>
  <si>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</si>
  <si>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</si>
  <si>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</si>
  <si>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</si>
  <si>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</si>
  <si>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</si>
  <si>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</si>
  <si>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</si>
  <si>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</si>
  <si>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</si>
  <si>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</si>
  <si>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</si>
  <si>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</si>
  <si>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</si>
  <si>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</si>
  <si>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</si>
  <si>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</si>
  <si>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</si>
  <si>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</si>
  <si>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</si>
  <si>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</si>
  <si>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</si>
  <si>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</si>
  <si>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</si>
  <si>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</si>
  <si>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</si>
  <si>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</si>
  <si>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</si>
  <si>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</si>
  <si>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</si>
  <si>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</si>
  <si>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</si>
  <si>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</si>
  <si>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</si>
  <si>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</si>
  <si>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</si>
  <si>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</si>
  <si>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</si>
  <si>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</si>
  <si>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</si>
  <si>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</si>
  <si>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</si>
  <si>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</si>
  <si>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</si>
  <si>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</si>
  <si>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</si>
  <si>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</si>
  <si>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</si>
  <si>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</si>
  <si>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</si>
  <si>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</si>
  <si>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</si>
  <si>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</si>
  <si>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</si>
  <si>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</si>
  <si>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</si>
  <si>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</si>
  <si>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</si>
  <si>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</si>
  <si>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</si>
  <si>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</si>
  <si>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</si>
  <si>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</si>
  <si>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</si>
  <si>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</si>
  <si>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</si>
  <si>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</si>
  <si>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</si>
  <si>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</si>
  <si>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</si>
  <si>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</si>
  <si>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</si>
  <si>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</si>
  <si>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</si>
  <si>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</si>
  <si>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</si>
  <si>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</si>
  <si>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</si>
  <si>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</si>
  <si>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</si>
  <si>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</si>
  <si>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</si>
  <si>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</si>
  <si>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</si>
  <si>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</si>
  <si>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</si>
  <si>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</si>
  <si>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</si>
  <si>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</si>
  <si>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</si>
  <si>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</si>
  <si>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</si>
  <si>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</si>
  <si>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</si>
  <si>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</si>
  <si>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</si>
  <si>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</si>
  <si>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</si>
  <si>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</si>
  <si>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</si>
  <si>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</si>
  <si>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</si>
  <si>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</si>
  <si>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</si>
  <si>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</si>
  <si>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</si>
  <si>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</si>
  <si>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</si>
  <si>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</si>
  <si>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</si>
  <si>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</si>
  <si>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</si>
  <si>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</si>
  <si>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</si>
  <si>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</si>
  <si>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</si>
  <si>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</si>
  <si>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</si>
  <si>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</si>
  <si>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</si>
  <si>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</si>
  <si>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</si>
  <si>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</si>
  <si>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</si>
  <si>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</si>
  <si>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</si>
  <si>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</si>
  <si>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</si>
  <si>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</si>
  <si>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</si>
  <si>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</si>
  <si>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</si>
  <si>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</si>
  <si>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</si>
  <si>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</si>
  <si>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</si>
  <si>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</si>
  <si>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</si>
  <si>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</si>
  <si>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</si>
  <si>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</si>
  <si>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</si>
  <si>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</si>
  <si>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</si>
  <si>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</si>
  <si>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</si>
  <si>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</si>
  <si>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</si>
  <si>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</si>
  <si>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</si>
  <si>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</si>
  <si>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</si>
  <si>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</si>
  <si>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</si>
  <si>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</si>
  <si>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</si>
  <si>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</si>
  <si>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</si>
  <si>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</si>
  <si>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</si>
  <si>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</si>
  <si>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</si>
  <si>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</si>
  <si>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</si>
  <si>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</si>
  <si>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</si>
  <si>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</si>
  <si>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</si>
  <si>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</si>
  <si>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</si>
  <si>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</si>
  <si>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</si>
  <si>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</si>
  <si>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</si>
  <si>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</si>
  <si>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</si>
  <si>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</si>
  <si>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</si>
  <si>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</si>
  <si>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</si>
  <si>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</si>
  <si>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</si>
  <si>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</si>
  <si>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</si>
  <si>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</si>
  <si>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</si>
  <si>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</si>
  <si>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</si>
  <si>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</si>
  <si>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</si>
  <si>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</si>
  <si>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</si>
  <si>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</si>
  <si>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</si>
  <si>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</si>
  <si>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</si>
  <si>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</si>
  <si>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</si>
  <si>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</si>
  <si>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</si>
  <si>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</si>
  <si>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</si>
  <si>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</si>
  <si>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</si>
  <si>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</si>
  <si>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</si>
  <si>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</si>
  <si>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</si>
  <si>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</si>
  <si>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</si>
  <si>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</si>
  <si>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</si>
  <si>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</si>
  <si>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</si>
  <si>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</si>
  <si>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</si>
  <si>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</si>
  <si>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</si>
  <si>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</si>
  <si>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</si>
  <si>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</si>
  <si>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</si>
  <si>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</si>
  <si>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</si>
  <si>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</si>
  <si>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</si>
  <si>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</si>
  <si>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</si>
  <si>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</si>
  <si>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</si>
  <si>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</si>
  <si>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</si>
  <si>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</si>
  <si>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</si>
  <si>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</si>
  <si>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</si>
  <si>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</si>
  <si>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</si>
  <si>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</si>
  <si>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</si>
  <si>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</si>
  <si>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</si>
  <si>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</si>
  <si>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</si>
  <si>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</si>
  <si>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</si>
  <si>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</si>
  <si>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</si>
  <si>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</si>
  <si>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</si>
  <si>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</si>
  <si>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</si>
  <si>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</si>
  <si>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</si>
  <si>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</si>
  <si>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</si>
  <si>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</si>
  <si>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</si>
  <si>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</si>
  <si>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</si>
  <si>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</si>
  <si>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</si>
  <si>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</si>
  <si>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</si>
  <si>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</si>
  <si>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</si>
  <si>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</si>
  <si>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</si>
  <si>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</si>
  <si>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</si>
  <si>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</si>
  <si>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</si>
  <si>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</si>
  <si>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</si>
  <si>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</si>
  <si>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</si>
  <si>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</si>
  <si>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</si>
  <si>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</si>
  <si>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</si>
  <si>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</si>
  <si>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</si>
  <si>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</si>
  <si>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</si>
  <si>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</si>
  <si>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</si>
  <si>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</si>
  <si>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</si>
  <si>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</si>
  <si>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</si>
  <si>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</si>
  <si>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</si>
  <si>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</si>
  <si>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</si>
  <si>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</si>
  <si>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</si>
  <si>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</si>
  <si>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</si>
  <si>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</si>
  <si>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</si>
  <si>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</si>
  <si>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</si>
  <si>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</si>
  <si>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</si>
  <si>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</si>
  <si>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</si>
  <si>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</si>
  <si>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</si>
  <si>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</si>
  <si>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</si>
  <si>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</si>
  <si>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</si>
  <si>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</si>
  <si>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</si>
  <si>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</si>
  <si>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</si>
  <si>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</si>
  <si>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</si>
  <si>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</si>
  <si>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</si>
  <si>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</si>
  <si>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</si>
  <si>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</si>
  <si>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</si>
  <si>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</si>
  <si>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</si>
  <si>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</si>
  <si>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</si>
  <si>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</si>
  <si>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</si>
  <si>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</si>
  <si>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</si>
  <si>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</si>
  <si>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</si>
  <si>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</si>
  <si>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</si>
  <si>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</si>
  <si>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</si>
  <si>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</si>
  <si>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</si>
  <si>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</si>
  <si>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</si>
  <si>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</si>
  <si>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</si>
  <si>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</si>
  <si>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</si>
  <si>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</si>
  <si>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</si>
  <si>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</si>
  <si>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</si>
  <si>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</si>
  <si>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</si>
  <si>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</si>
  <si>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</si>
  <si>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</si>
  <si>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</si>
  <si>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</si>
  <si>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</si>
  <si>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</si>
  <si>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</si>
  <si>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</si>
  <si>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</si>
  <si>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</si>
  <si>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</si>
  <si>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</si>
  <si>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</si>
  <si>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</si>
  <si>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</si>
  <si>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</si>
  <si>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</si>
  <si>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</si>
  <si>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</si>
  <si>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</si>
  <si>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</si>
  <si>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</si>
  <si>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</si>
  <si>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</si>
  <si>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</si>
  <si>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</si>
  <si>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</si>
  <si>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</si>
  <si>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</si>
  <si>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</si>
  <si>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</si>
  <si>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</si>
  <si>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</si>
  <si>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</si>
  <si>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</si>
  <si>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</si>
  <si>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</si>
  <si>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</si>
  <si>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</si>
  <si>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</si>
  <si>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</si>
  <si>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</si>
  <si>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</si>
  <si>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</si>
  <si>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</si>
  <si>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</si>
  <si>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</si>
  <si>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</si>
  <si>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</si>
  <si>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</si>
  <si>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</si>
  <si>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</si>
  <si>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</si>
  <si>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</si>
  <si>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</si>
  <si>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</si>
  <si>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</si>
  <si>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</si>
  <si>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</si>
  <si>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</si>
  <si>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</si>
  <si>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</si>
  <si>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</si>
  <si>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</si>
  <si>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</si>
  <si>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</si>
  <si>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</si>
  <si>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</si>
  <si>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</si>
  <si>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</si>
  <si>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</si>
  <si>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</si>
  <si>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</si>
  <si>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</si>
  <si>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</si>
  <si>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</si>
  <si>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</si>
  <si>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</si>
  <si>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</si>
  <si>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</si>
  <si>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</si>
  <si>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</si>
  <si>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</si>
  <si>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</si>
  <si>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</si>
  <si>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</si>
  <si>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</si>
  <si>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</si>
  <si>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</si>
  <si>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</si>
  <si>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</si>
  <si>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</si>
  <si>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</si>
  <si>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</si>
  <si>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</si>
  <si>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</si>
  <si>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</si>
  <si>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</si>
  <si>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</si>
  <si>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</si>
  <si>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</si>
  <si>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</si>
  <si>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</si>
  <si>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</si>
  <si>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</si>
  <si>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</si>
  <si>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</si>
  <si>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</si>
  <si>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</si>
  <si>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</si>
  <si>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</si>
  <si>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</si>
  <si>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</si>
  <si>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</si>
  <si>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</si>
  <si>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</si>
  <si>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</si>
  <si>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</si>
  <si>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</si>
  <si>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</si>
  <si>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</si>
  <si>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</si>
  <si>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</si>
  <si>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</si>
  <si>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</si>
  <si>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</si>
  <si>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</si>
  <si>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</si>
  <si>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</si>
  <si>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</si>
  <si>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</si>
  <si>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</si>
  <si>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</si>
  <si>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</si>
  <si>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</si>
  <si>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</si>
  <si>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</si>
  <si>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</si>
  <si>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</si>
  <si>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</si>
  <si>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</si>
  <si>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</si>
  <si>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</si>
  <si>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</si>
  <si>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</si>
  <si>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</si>
  <si>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</si>
  <si>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</si>
  <si>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</si>
  <si>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</si>
  <si>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</si>
  <si>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</si>
  <si>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</si>
  <si>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</si>
  <si>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</si>
  <si>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</si>
  <si>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</si>
  <si>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</si>
  <si>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</si>
  <si>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</si>
  <si>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</si>
  <si>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</si>
  <si>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</si>
  <si>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</si>
  <si>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</si>
  <si>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</si>
  <si>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</si>
  <si>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</si>
  <si>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</si>
  <si>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</si>
  <si>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</si>
  <si>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</si>
  <si>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</si>
  <si>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</si>
  <si>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</si>
  <si>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</si>
  <si>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</si>
  <si>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</si>
  <si>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</si>
  <si>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</si>
  <si>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</si>
  <si>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</si>
  <si>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</si>
  <si>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</si>
  <si>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</si>
  <si>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</si>
  <si>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</si>
  <si>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</si>
  <si>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</si>
  <si>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</si>
  <si>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</si>
  <si>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</si>
  <si>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</si>
  <si>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</si>
  <si>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</si>
  <si>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</si>
  <si>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</si>
  <si>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</si>
  <si>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</si>
  <si>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</si>
  <si>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</si>
  <si>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</si>
  <si>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</si>
  <si>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</si>
  <si>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</si>
  <si>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</si>
  <si>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</si>
  <si>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</si>
  <si>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</si>
  <si>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</si>
  <si>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</si>
  <si>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</si>
  <si>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</si>
  <si>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</si>
  <si>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</si>
  <si>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</si>
  <si>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</si>
  <si>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</si>
  <si>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</si>
  <si>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</si>
  <si>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</si>
  <si>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</si>
  <si>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</si>
  <si>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</si>
  <si>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</si>
  <si>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</si>
  <si>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</si>
  <si>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</si>
  <si>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</si>
  <si>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</si>
  <si>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</si>
  <si>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</si>
  <si>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</si>
  <si>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</si>
  <si>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</si>
  <si>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</si>
  <si>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</si>
  <si>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</si>
  <si>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</si>
  <si>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</si>
  <si>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</si>
  <si>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</si>
  <si>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</si>
  <si>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</si>
  <si>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</si>
  <si>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</si>
  <si>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</si>
  <si>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</si>
  <si>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</si>
  <si>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</si>
  <si>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</si>
  <si>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</si>
  <si>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</si>
  <si>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</si>
  <si>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</si>
  <si>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</si>
  <si>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</si>
  <si>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</si>
  <si>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</si>
  <si>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</si>
  <si>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</si>
  <si>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</si>
  <si>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</si>
  <si>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</si>
  <si>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</si>
  <si>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</si>
  <si>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</si>
  <si>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</si>
  <si>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</si>
  <si>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</si>
  <si>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</si>
  <si>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</si>
  <si>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</si>
  <si>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</si>
  <si>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</si>
  <si>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</si>
  <si>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</si>
  <si>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</si>
  <si>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</si>
  <si>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</si>
  <si>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</si>
  <si>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</si>
  <si>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</si>
  <si>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</si>
  <si>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</si>
  <si>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</si>
  <si>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</si>
  <si>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</si>
  <si>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</si>
  <si>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</si>
  <si>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</si>
  <si>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</si>
  <si>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</si>
  <si>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</si>
  <si>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</si>
  <si>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</si>
  <si>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</si>
  <si>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</si>
  <si>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</si>
  <si>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</si>
  <si>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</si>
  <si>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</si>
  <si>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</si>
  <si>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</si>
  <si>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</si>
  <si>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</si>
  <si>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</si>
  <si>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</si>
  <si>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</si>
  <si>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</si>
  <si>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</si>
  <si>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</si>
  <si>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</si>
  <si>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</si>
  <si>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</si>
  <si>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</si>
  <si>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</si>
  <si>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</si>
  <si>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</si>
  <si>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</si>
  <si>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</si>
  <si>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</si>
  <si>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</si>
  <si>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</si>
  <si>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</si>
  <si>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</si>
  <si>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</si>
  <si>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</si>
  <si>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</si>
  <si>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</si>
  <si>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</si>
  <si>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</si>
  <si>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</si>
  <si>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</si>
  <si>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</si>
  <si>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</si>
  <si>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</si>
  <si>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</si>
  <si>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</si>
  <si>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</si>
  <si>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</si>
  <si>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</si>
  <si>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</si>
  <si>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</si>
  <si>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</si>
  <si>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</si>
  <si>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</si>
  <si>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</si>
  <si>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</si>
  <si>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</si>
  <si>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</si>
  <si>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</si>
  <si>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</si>
  <si>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</si>
  <si>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</si>
  <si>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</si>
  <si>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</si>
  <si>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</si>
  <si>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</si>
  <si>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</si>
  <si>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</si>
  <si>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</si>
  <si>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</si>
  <si>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</si>
  <si>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</si>
  <si>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</si>
  <si>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</si>
  <si>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</si>
  <si>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</si>
  <si>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</si>
  <si>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</si>
  <si>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</si>
  <si>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</si>
  <si>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</si>
  <si>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</si>
  <si>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</si>
  <si>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</si>
  <si>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</si>
  <si>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</si>
  <si>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</si>
  <si>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</si>
  <si>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</si>
  <si>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</si>
  <si>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</si>
  <si>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</si>
  <si>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</si>
  <si>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</si>
  <si>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</si>
  <si>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</si>
  <si>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</si>
  <si>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</si>
  <si>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</si>
  <si>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</si>
  <si>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</si>
  <si>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</si>
  <si>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</si>
  <si>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</si>
  <si>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</si>
  <si>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</si>
  <si>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</si>
  <si>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</si>
  <si>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</si>
  <si>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</si>
  <si>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</si>
  <si>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</si>
  <si>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</si>
  <si>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</si>
  <si>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</si>
  <si>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</si>
  <si>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</si>
  <si>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</si>
  <si>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</si>
  <si>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</si>
  <si>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</si>
  <si>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</si>
  <si>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</si>
  <si>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</si>
  <si>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</si>
  <si>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</si>
  <si>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</si>
  <si>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</si>
  <si>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</si>
  <si>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</si>
  <si>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</si>
  <si>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</si>
  <si>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</si>
  <si>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</si>
  <si>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</si>
  <si>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</si>
  <si>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</si>
  <si>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</si>
  <si>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</si>
  <si>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</si>
  <si>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</si>
  <si>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</si>
  <si>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</si>
  <si>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</si>
  <si>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</si>
  <si>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</si>
  <si>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</si>
  <si>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</si>
  <si>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</si>
  <si>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</si>
  <si>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</si>
  <si>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</si>
  <si>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</si>
  <si>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</si>
  <si>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</si>
  <si>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</si>
  <si>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</si>
  <si>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</si>
  <si>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</si>
  <si>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</si>
  <si>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</si>
  <si>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</si>
  <si>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</si>
  <si>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</si>
  <si>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</si>
  <si>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</si>
  <si>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</si>
  <si>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</si>
  <si>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</si>
  <si>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</si>
  <si>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</si>
  <si>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</si>
  <si>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</si>
  <si>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</si>
  <si>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</si>
  <si>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</si>
  <si>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</si>
  <si>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</si>
  <si>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</si>
  <si>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</si>
  <si>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</si>
  <si>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</si>
  <si>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</si>
  <si>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</si>
  <si>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</si>
  <si>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</si>
  <si>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</si>
  <si>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</si>
  <si>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</si>
  <si>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</si>
  <si>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</si>
  <si>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</si>
  <si>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</si>
  <si>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</si>
  <si>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</si>
  <si>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</si>
  <si>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</si>
  <si>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</si>
  <si>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</si>
  <si>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</si>
  <si>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</si>
  <si>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</si>
  <si>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</si>
  <si>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</si>
  <si>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</si>
  <si>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</si>
  <si>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</si>
  <si>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</si>
  <si>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</si>
  <si>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</si>
  <si>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</si>
  <si>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</si>
  <si>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</si>
  <si>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</si>
  <si>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</si>
  <si>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</si>
  <si>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</si>
  <si>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</si>
  <si>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</si>
  <si>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</si>
  <si>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</si>
  <si>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</si>
  <si>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</si>
  <si>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</si>
  <si>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</si>
  <si>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</si>
  <si>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</si>
  <si>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</si>
  <si>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</si>
  <si>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</si>
  <si>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</si>
  <si>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</si>
  <si>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</si>
  <si>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</si>
  <si>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</si>
  <si>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</si>
  <si>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</si>
  <si>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</si>
  <si>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</si>
  <si>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</si>
  <si>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</si>
  <si>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</si>
  <si>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</si>
  <si>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</si>
  <si>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</si>
  <si>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</si>
  <si>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</si>
  <si>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</si>
  <si>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</si>
  <si>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</si>
  <si>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</si>
  <si>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</si>
  <si>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</si>
  <si>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</si>
  <si>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</si>
  <si>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</si>
  <si>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</si>
  <si>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</si>
  <si>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</si>
  <si>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</si>
  <si>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</si>
  <si>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</si>
  <si>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</si>
  <si>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</si>
  <si>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</si>
  <si>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</si>
  <si>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</si>
  <si>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</si>
  <si>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</si>
  <si>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</si>
  <si>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</si>
  <si>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</si>
  <si>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</si>
  <si>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</si>
  <si>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</si>
  <si>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</si>
  <si>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</si>
  <si>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</si>
  <si>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</si>
  <si>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</si>
  <si>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</si>
  <si>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</si>
  <si>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</si>
  <si>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</si>
  <si>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</si>
  <si>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</si>
  <si>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</si>
  <si>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</si>
  <si>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</si>
  <si>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</si>
  <si>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</si>
  <si>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</si>
  <si>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</si>
  <si>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</si>
  <si>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</si>
  <si>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</si>
  <si>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</si>
  <si>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</si>
  <si>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</si>
  <si>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</si>
  <si>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</si>
  <si>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</si>
  <si>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</si>
  <si>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</si>
  <si>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</si>
  <si>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</si>
  <si>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</si>
  <si>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</si>
  <si>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</si>
  <si>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</si>
  <si>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</si>
  <si>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</si>
  <si>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</si>
  <si>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</si>
  <si>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</si>
  <si>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</si>
  <si>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</si>
  <si>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</si>
  <si>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</si>
  <si>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</si>
  <si>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</si>
  <si>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</si>
  <si>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</si>
  <si>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</si>
  <si>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</si>
  <si>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</si>
  <si>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</si>
  <si>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</si>
  <si>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</si>
  <si>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</si>
  <si>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</si>
  <si>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</si>
  <si>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</si>
  <si>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</si>
  <si>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</si>
  <si>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</si>
  <si>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</si>
  <si>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</si>
  <si>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</si>
  <si>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</si>
  <si>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</si>
  <si>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</si>
  <si>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</si>
  <si>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</si>
  <si>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</si>
  <si>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</si>
  <si>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</si>
  <si>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</si>
  <si>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</si>
  <si>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</si>
  <si>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</si>
  <si>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</si>
  <si>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</si>
  <si>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</si>
  <si>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</si>
  <si>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</si>
  <si>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</si>
  <si>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</si>
  <si>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</si>
  <si>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</si>
  <si>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</si>
  <si>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</si>
  <si>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</si>
  <si>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</si>
  <si>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</si>
  <si>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</si>
  <si>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</si>
  <si>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</si>
  <si>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</si>
  <si>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</si>
  <si>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</si>
  <si>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</si>
  <si>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</si>
  <si>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</si>
  <si>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</si>
  <si>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</si>
  <si>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</si>
  <si>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</si>
  <si>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</si>
  <si>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</si>
  <si>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</si>
  <si>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</si>
  <si>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</si>
  <si>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</si>
  <si>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</si>
  <si>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</si>
  <si>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</si>
  <si>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</si>
  <si>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</si>
  <si>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</si>
  <si>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</si>
  <si>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</si>
  <si>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</si>
  <si>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</si>
  <si>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</si>
  <si>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</si>
  <si>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</si>
  <si>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</si>
  <si>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</si>
  <si>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</si>
  <si>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</si>
  <si>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</si>
  <si>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</si>
  <si>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</si>
  <si>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</si>
  <si>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</si>
  <si>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</si>
  <si>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</si>
  <si>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</si>
  <si>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</si>
  <si>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</si>
  <si>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</si>
  <si>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</si>
  <si>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</si>
  <si>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</si>
  <si>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</si>
  <si>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</si>
  <si>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</si>
  <si>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</si>
  <si>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</si>
  <si>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</si>
  <si>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</si>
  <si>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</si>
  <si>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</si>
  <si>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</si>
  <si>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</si>
  <si>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</si>
  <si>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</si>
  <si>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</si>
  <si>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</si>
  <si>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</si>
  <si>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</si>
  <si>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</si>
  <si>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</si>
  <si>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</si>
  <si>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</si>
  <si>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</si>
  <si>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</si>
  <si>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</si>
  <si>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</si>
  <si>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</si>
  <si>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</si>
  <si>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</si>
  <si>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</si>
  <si>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</si>
  <si>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</si>
  <si>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</si>
  <si>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</si>
  <si>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</si>
  <si>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</si>
  <si>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</si>
  <si>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</si>
  <si>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</si>
  <si>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</si>
  <si>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</si>
  <si>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</si>
  <si>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</si>
  <si>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</si>
  <si>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</si>
  <si>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</si>
  <si>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</si>
  <si>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</si>
  <si>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</si>
  <si>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</si>
  <si>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</si>
  <si>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</si>
  <si>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</si>
  <si>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</si>
  <si>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</si>
  <si>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</si>
  <si>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</si>
  <si>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</si>
  <si>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</si>
  <si>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</si>
  <si>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</si>
  <si>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</si>
  <si>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</si>
  <si>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</si>
  <si>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</si>
  <si>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</si>
  <si>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</si>
  <si>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</si>
  <si>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</si>
  <si>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</si>
  <si>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</si>
  <si>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</si>
  <si>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</si>
  <si>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</si>
  <si>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</si>
  <si>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</si>
  <si>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</si>
  <si>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</si>
  <si>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</si>
  <si>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</si>
  <si>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</si>
  <si>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</si>
  <si>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</si>
  <si>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</si>
  <si>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</si>
  <si>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</si>
  <si>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</si>
  <si>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</si>
  <si>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</si>
  <si>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</si>
  <si>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</si>
  <si>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</si>
  <si>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</si>
  <si>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</si>
  <si>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</si>
  <si>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</si>
  <si>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</si>
  <si>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</si>
  <si>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</si>
  <si>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</si>
  <si>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</si>
  <si>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</si>
  <si>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</si>
  <si>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</si>
  <si>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</si>
  <si>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</si>
  <si>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</si>
  <si>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</si>
  <si>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</si>
  <si>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</si>
  <si>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</si>
  <si>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</si>
  <si>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</si>
  <si>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</si>
  <si>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</si>
  <si>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</si>
  <si>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</si>
  <si>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</si>
  <si>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</si>
  <si>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</si>
  <si>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</si>
  <si>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</si>
  <si>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</si>
  <si>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</si>
  <si>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</si>
  <si>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</si>
  <si>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</si>
  <si>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</si>
  <si>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</si>
  <si>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</si>
  <si>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</si>
  <si>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</si>
  <si>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</si>
  <si>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</si>
  <si>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</si>
  <si>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</si>
  <si>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</si>
  <si>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</si>
  <si>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</si>
  <si>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</si>
  <si>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</si>
  <si>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</si>
  <si>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</si>
  <si>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</si>
  <si>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</si>
  <si>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</si>
  <si>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</si>
  <si>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</si>
  <si>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</si>
  <si>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</si>
  <si>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</si>
  <si>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</si>
  <si>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</si>
  <si>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</si>
  <si>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</si>
  <si>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</si>
  <si>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</si>
  <si>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</si>
  <si>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</si>
  <si>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</si>
  <si>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</si>
  <si>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</si>
  <si>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</si>
  <si>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</si>
  <si>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</si>
  <si>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</si>
  <si>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</si>
  <si>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</si>
  <si>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</si>
  <si>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</si>
  <si>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</si>
  <si>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</si>
  <si>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</si>
  <si>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</si>
  <si>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</si>
  <si>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</si>
  <si>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</si>
  <si>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</si>
  <si>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</si>
  <si>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</si>
  <si>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</si>
  <si>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</si>
  <si>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</si>
  <si>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</si>
  <si>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</si>
  <si>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</si>
  <si>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</si>
  <si>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</si>
  <si>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</si>
  <si>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</si>
  <si>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</si>
  <si>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</si>
  <si>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</si>
  <si>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</si>
  <si>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</si>
  <si>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</si>
  <si>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</si>
  <si>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</si>
  <si>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</si>
  <si>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</si>
  <si>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</si>
  <si>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</si>
  <si>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</si>
  <si>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</si>
  <si>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</si>
  <si>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</si>
  <si>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</si>
  <si>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</si>
  <si>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</si>
  <si>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</si>
  <si>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</si>
  <si>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</si>
  <si>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</si>
  <si>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</si>
  <si>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</si>
  <si>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</si>
  <si>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</si>
  <si>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</si>
  <si>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</si>
  <si>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</si>
  <si>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</si>
  <si>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</si>
  <si>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</si>
  <si>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</si>
  <si>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</si>
  <si>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</si>
  <si>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</si>
  <si>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</si>
  <si>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</si>
  <si>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</si>
  <si>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</si>
  <si>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</si>
  <si>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</si>
  <si>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</si>
  <si>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</si>
  <si>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</si>
  <si>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</si>
  <si>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</si>
  <si>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</si>
  <si>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</si>
  <si>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</si>
  <si>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</si>
  <si>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</si>
  <si>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</si>
  <si>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</si>
  <si>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</si>
  <si>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</si>
  <si>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</si>
  <si>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</si>
  <si>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</si>
  <si>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</si>
  <si>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</si>
  <si>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</si>
  <si>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</si>
  <si>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</si>
  <si>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</si>
  <si>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</si>
  <si>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</si>
  <si>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</si>
  <si>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</si>
  <si>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</si>
  <si>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</si>
  <si>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</si>
  <si>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</si>
  <si>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</si>
  <si>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</si>
  <si>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</si>
  <si>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</si>
  <si>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</si>
  <si>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</si>
  <si>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</si>
  <si>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</si>
  <si>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</si>
  <si>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</si>
  <si>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</si>
  <si>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</si>
  <si>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</si>
  <si>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</si>
  <si>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</si>
  <si>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</si>
  <si>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</si>
  <si>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</si>
  <si>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</si>
  <si>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</si>
  <si>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</si>
  <si>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</si>
  <si>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</si>
  <si>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</si>
  <si>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</si>
  <si>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</si>
  <si>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</si>
  <si>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</si>
  <si>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</si>
  <si>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</si>
  <si>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</si>
  <si>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</si>
  <si>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</si>
  <si>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</si>
  <si>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</si>
  <si>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</si>
  <si>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</si>
  <si>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</si>
  <si>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</si>
  <si>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</si>
  <si>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</si>
  <si>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</si>
  <si>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</si>
  <si>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</si>
  <si>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</si>
  <si>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</si>
  <si>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</si>
  <si>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</si>
  <si>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</si>
  <si>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</si>
  <si>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</si>
  <si>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</si>
  <si>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</si>
  <si>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</si>
  <si>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</si>
  <si>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</si>
  <si>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</si>
  <si>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</si>
  <si>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</si>
  <si>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</si>
  <si>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</si>
  <si>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</si>
  <si>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</si>
  <si>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</si>
  <si>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</si>
  <si>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</si>
  <si>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</si>
  <si>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</si>
  <si>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</si>
  <si>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</si>
  <si>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</si>
  <si>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</si>
  <si>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</si>
  <si>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</si>
  <si>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</si>
  <si>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</si>
  <si>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</si>
  <si>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</si>
  <si>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</si>
  <si>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</si>
  <si>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</si>
  <si>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</si>
  <si>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</si>
  <si>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</si>
  <si>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</si>
  <si>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</si>
  <si>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</si>
  <si>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</si>
  <si>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</si>
  <si>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</si>
  <si>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</si>
  <si>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</si>
  <si>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</si>
  <si>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</si>
  <si>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</si>
  <si>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</si>
  <si>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</si>
  <si>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</si>
  <si>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</si>
  <si>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</si>
  <si>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</si>
  <si>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</si>
  <si>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</si>
  <si>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</si>
  <si>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</si>
  <si>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</si>
  <si>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</si>
  <si>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</si>
  <si>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</si>
  <si>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</si>
  <si>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</si>
  <si>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</si>
  <si>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</si>
  <si>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</si>
  <si>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</si>
  <si>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</si>
  <si>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</si>
  <si>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</si>
  <si>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</si>
  <si>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</si>
  <si>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</si>
  <si>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</si>
  <si>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</si>
  <si>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</si>
  <si>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</si>
  <si>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</si>
  <si>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</si>
  <si>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</si>
  <si>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</si>
  <si>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</si>
  <si>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</si>
  <si>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</si>
  <si>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</si>
  <si>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</si>
  <si>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</si>
  <si>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</si>
  <si>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</si>
  <si>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</si>
  <si>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</si>
  <si>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</si>
  <si>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</si>
  <si>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</si>
  <si>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</si>
  <si>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</si>
  <si>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</si>
  <si>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</si>
  <si>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</si>
  <si>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</si>
  <si>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</si>
  <si>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</si>
  <si>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</si>
  <si>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</si>
  <si>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</si>
  <si>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</si>
  <si>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</si>
  <si>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</si>
  <si>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</si>
  <si>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</si>
  <si>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</si>
  <si>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</si>
  <si>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</si>
  <si>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</si>
  <si>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</si>
  <si>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</si>
  <si>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</si>
  <si>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</si>
  <si>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</si>
  <si>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</si>
  <si>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</si>
  <si>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</si>
  <si>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</si>
  <si>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</si>
  <si>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</si>
  <si>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</si>
  <si>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</si>
  <si>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</si>
  <si>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</si>
  <si>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</si>
  <si>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</si>
  <si>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</si>
  <si>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</si>
  <si>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</si>
  <si>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</si>
  <si>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</si>
  <si>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</si>
  <si>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</si>
  <si>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</si>
  <si>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</si>
  <si>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</si>
  <si>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</si>
  <si>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</si>
  <si>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</si>
  <si>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</si>
  <si>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</si>
  <si>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</si>
  <si>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</si>
  <si>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</si>
  <si>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</si>
  <si>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</si>
  <si>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</si>
  <si>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</si>
  <si>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</si>
  <si>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</si>
  <si>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</si>
  <si>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</si>
  <si>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</si>
  <si>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</si>
  <si>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</si>
  <si>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</si>
  <si>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</si>
  <si>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</si>
  <si>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</si>
  <si>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</si>
  <si>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</si>
  <si>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</si>
  <si>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</si>
  <si>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</si>
  <si>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</si>
  <si>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</si>
  <si>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</si>
  <si>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</si>
  <si>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</si>
  <si>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</si>
  <si>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</si>
  <si>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</si>
  <si>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</si>
  <si>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</si>
  <si>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</si>
  <si>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</si>
  <si>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</si>
  <si>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</si>
  <si>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</si>
  <si>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</si>
  <si>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</si>
  <si>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</si>
  <si>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</si>
  <si>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</si>
  <si>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</si>
  <si>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</si>
  <si>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</si>
  <si>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</si>
  <si>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</si>
  <si>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</si>
  <si>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</si>
  <si>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</si>
  <si>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</si>
  <si>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</si>
  <si>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</si>
  <si>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</si>
  <si>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</si>
  <si>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</si>
  <si>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</si>
  <si>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</si>
  <si>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</si>
  <si>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</si>
  <si>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</si>
  <si>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</si>
  <si>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</si>
  <si>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</si>
  <si>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</si>
  <si>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</si>
  <si>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</si>
  <si>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</si>
  <si>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</si>
  <si>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</si>
  <si>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</si>
  <si>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</si>
  <si>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</si>
  <si>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</si>
  <si>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</si>
  <si>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</si>
  <si>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</si>
  <si>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</si>
  <si>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</si>
  <si>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</si>
  <si>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</si>
  <si>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</si>
  <si>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</si>
  <si>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</si>
  <si>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</si>
  <si>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</si>
  <si>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</si>
  <si>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</si>
  <si>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</si>
  <si>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</si>
  <si>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</si>
  <si>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</si>
  <si>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</si>
  <si>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</si>
  <si>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</si>
  <si>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</si>
  <si>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</si>
  <si>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</si>
  <si>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</si>
  <si>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</si>
  <si>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</si>
  <si>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</si>
  <si>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</si>
  <si>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</si>
  <si>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</si>
  <si>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</si>
  <si>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</si>
  <si>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</si>
  <si>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</si>
  <si>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</si>
  <si>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</si>
  <si>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</si>
  <si>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</si>
  <si>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</si>
  <si>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</si>
  <si>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</si>
  <si>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</si>
  <si>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</si>
  <si>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</si>
  <si>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</si>
  <si>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</si>
  <si>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</si>
  <si>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</si>
  <si>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</si>
  <si>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</si>
  <si>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</si>
  <si>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</si>
  <si>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</si>
  <si>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</si>
  <si>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</si>
  <si>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</si>
  <si>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</si>
  <si>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</si>
  <si>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</si>
  <si>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</si>
  <si>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</si>
  <si>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</si>
  <si>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</si>
  <si>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</si>
  <si>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</si>
  <si>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</si>
  <si>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</si>
  <si>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</si>
  <si>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</si>
  <si>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</si>
  <si>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</si>
  <si>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</si>
  <si>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</si>
  <si>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</si>
  <si>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</si>
  <si>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</si>
  <si>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</si>
  <si>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</si>
  <si>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</si>
  <si>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</si>
  <si>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</si>
  <si>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</si>
  <si>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</si>
  <si>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</si>
  <si>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</si>
  <si>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</si>
  <si>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</si>
  <si>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</si>
  <si>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</si>
  <si>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</si>
  <si>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</si>
  <si>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</si>
  <si>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</si>
  <si>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</si>
  <si>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</si>
  <si>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</si>
  <si>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</si>
  <si>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</si>
  <si>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</si>
  <si>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</si>
  <si>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</si>
  <si>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</si>
  <si>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</si>
  <si>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</si>
  <si>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</si>
  <si>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</si>
  <si>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</si>
  <si>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</si>
  <si>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</si>
  <si>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</si>
  <si>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</si>
  <si>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</si>
  <si>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</si>
  <si>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</si>
  <si>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</si>
  <si>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</si>
  <si>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</si>
  <si>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</si>
  <si>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</si>
  <si>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</si>
  <si>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</si>
  <si>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</si>
  <si>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</si>
  <si>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</si>
  <si>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</si>
  <si>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</si>
  <si>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</si>
  <si>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</si>
  <si>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</si>
  <si>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</si>
  <si>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</si>
  <si>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</si>
  <si>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</si>
  <si>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</si>
  <si>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</si>
  <si>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</si>
  <si>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</si>
  <si>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</si>
  <si>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</si>
  <si>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</si>
  <si>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</si>
  <si>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</si>
  <si>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</si>
  <si>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</si>
  <si>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</si>
  <si>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</si>
  <si>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</si>
  <si>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</si>
  <si>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</si>
  <si>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</si>
  <si>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</si>
  <si>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</si>
  <si>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</si>
  <si>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</si>
  <si>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</si>
  <si>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</si>
  <si>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</si>
  <si>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</si>
  <si>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</si>
  <si>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</si>
  <si>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</si>
  <si>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</si>
  <si>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</si>
  <si>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</si>
  <si>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</si>
  <si>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</si>
  <si>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</si>
  <si>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</si>
  <si>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</si>
  <si>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</si>
  <si>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</si>
  <si>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</si>
  <si>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</si>
  <si>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</si>
  <si>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</si>
  <si>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</si>
  <si>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</si>
  <si>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</si>
  <si>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</si>
  <si>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</si>
  <si>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</si>
  <si>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</si>
  <si>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</si>
  <si>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</si>
  <si>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</si>
  <si>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</si>
  <si>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</si>
  <si>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</si>
  <si>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</si>
  <si>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</si>
  <si>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</si>
  <si>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</si>
  <si>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</si>
  <si>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</si>
  <si>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</si>
  <si>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</si>
  <si>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</si>
  <si>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</si>
  <si>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</si>
  <si>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</si>
  <si>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</si>
  <si>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</si>
  <si>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</si>
  <si>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</si>
  <si>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</si>
  <si>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</si>
  <si>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</si>
  <si>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</si>
  <si>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</si>
  <si>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</si>
  <si>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</si>
  <si>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</si>
  <si>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</si>
  <si>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</si>
  <si>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</si>
  <si>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</si>
  <si>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</si>
  <si>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</si>
  <si>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</si>
  <si>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</si>
  <si>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</si>
  <si>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</si>
  <si>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</si>
  <si>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</si>
  <si>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</si>
  <si>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</si>
  <si>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</si>
  <si>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</si>
  <si>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</si>
  <si>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</si>
  <si>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</si>
  <si>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</si>
  <si>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</si>
  <si>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</si>
  <si>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</si>
  <si>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</si>
  <si>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</si>
  <si>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</si>
  <si>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</si>
  <si>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</si>
  <si>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</si>
  <si>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</si>
  <si>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</si>
  <si>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</si>
  <si>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</si>
  <si>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</si>
  <si>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</si>
  <si>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</si>
  <si>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</si>
  <si>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</si>
  <si>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</si>
  <si>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</si>
  <si>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</si>
  <si>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</si>
  <si>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</si>
  <si>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</si>
  <si>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</si>
  <si>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</si>
  <si>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</si>
  <si>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</si>
  <si>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</si>
  <si>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</si>
  <si>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</si>
  <si>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</si>
  <si>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</si>
  <si>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</si>
  <si>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</si>
  <si>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</si>
  <si>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</si>
  <si>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</si>
  <si>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</si>
  <si>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</si>
  <si>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</si>
  <si>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</si>
  <si>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</si>
  <si>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</si>
  <si>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</si>
  <si>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</si>
  <si>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</si>
  <si>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</si>
  <si>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</si>
  <si>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</si>
  <si>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</si>
  <si>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</si>
  <si>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</si>
  <si>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</si>
  <si>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</si>
  <si>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</si>
  <si>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</si>
  <si>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</si>
  <si>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</si>
  <si>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</si>
  <si>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</si>
  <si>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</si>
  <si>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</si>
  <si>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</si>
  <si>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</si>
  <si>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</si>
  <si>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</si>
  <si>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</si>
  <si>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</si>
  <si>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</si>
  <si>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</si>
  <si>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</si>
  <si>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</si>
  <si>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</si>
  <si>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</si>
  <si>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</si>
  <si>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</si>
  <si>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</si>
  <si>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</si>
  <si>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</si>
  <si>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</si>
  <si>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</si>
  <si>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</si>
  <si>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</si>
  <si>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</si>
  <si>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</si>
  <si>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</si>
  <si>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</si>
  <si>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</si>
  <si>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</si>
  <si>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</si>
  <si>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</si>
  <si>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</si>
  <si>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</si>
  <si>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</si>
  <si>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</si>
  <si>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</si>
  <si>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</si>
  <si>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</si>
  <si>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</si>
  <si>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</si>
  <si>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</si>
  <si>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</si>
  <si>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</si>
  <si>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</si>
  <si>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</si>
  <si>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</si>
  <si>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</si>
  <si>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</si>
  <si>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</si>
  <si>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</si>
  <si>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</si>
  <si>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</si>
  <si>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</si>
  <si>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</si>
  <si>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</si>
  <si>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</si>
  <si>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</si>
  <si>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</si>
  <si>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</si>
  <si>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</si>
  <si>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</si>
  <si>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</si>
  <si>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</si>
  <si>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</si>
  <si>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</si>
  <si>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</si>
  <si>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</si>
  <si>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</si>
  <si>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</si>
  <si>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</si>
  <si>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</si>
  <si>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</si>
  <si>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</si>
  <si>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</si>
  <si>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</si>
  <si>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</si>
  <si>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</si>
  <si>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</si>
  <si>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</si>
  <si>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</si>
  <si>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</si>
  <si>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</si>
  <si>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</si>
  <si>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</si>
  <si>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</si>
  <si>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</si>
  <si>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</si>
  <si>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</si>
  <si>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</si>
  <si>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</si>
  <si>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</si>
  <si>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</si>
  <si>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</si>
  <si>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</si>
  <si>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</si>
  <si>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</si>
  <si>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</si>
  <si>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</si>
  <si>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</si>
  <si>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</si>
  <si>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</si>
  <si>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</si>
  <si>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</si>
  <si>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</si>
  <si>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</si>
  <si>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</si>
  <si>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</si>
  <si>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</si>
  <si>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</si>
  <si>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</si>
  <si>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</si>
  <si>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</si>
  <si>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</si>
  <si>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</si>
  <si>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</si>
  <si>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</si>
  <si>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</si>
  <si>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</si>
  <si>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</si>
  <si>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</si>
  <si>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</si>
  <si>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</si>
  <si>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</si>
  <si>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</si>
  <si>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</si>
  <si>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</si>
  <si>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</si>
  <si>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</si>
  <si>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</si>
  <si>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</si>
  <si>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</si>
  <si>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</si>
  <si>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</si>
  <si>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</si>
  <si>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</si>
  <si>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</si>
  <si>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</si>
  <si>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</si>
  <si>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</si>
  <si>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</si>
  <si>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</si>
  <si>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</si>
  <si>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</si>
  <si>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</si>
  <si>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</si>
  <si>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</si>
  <si>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</si>
  <si>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</si>
  <si>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</si>
  <si>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</si>
  <si>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</si>
  <si>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</si>
  <si>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</si>
  <si>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</si>
  <si>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</si>
  <si>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</si>
  <si>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</si>
  <si>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</si>
  <si>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</si>
  <si>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</si>
  <si>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</si>
  <si>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</si>
  <si>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</si>
  <si>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</si>
  <si>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</si>
  <si>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</si>
  <si>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</si>
  <si>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</si>
  <si>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</si>
  <si>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</si>
  <si>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</si>
  <si>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</si>
  <si>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</si>
  <si>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</si>
  <si>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</si>
  <si>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</si>
  <si>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</si>
  <si>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</si>
  <si>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</si>
  <si>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</si>
  <si>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</si>
  <si>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</si>
  <si>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</si>
  <si>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</si>
  <si>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</si>
  <si>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</si>
  <si>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</si>
  <si>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</si>
  <si>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</si>
  <si>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</si>
  <si>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</si>
  <si>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</si>
  <si>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</si>
  <si>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</si>
  <si>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</si>
  <si>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</si>
  <si>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</si>
  <si>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</si>
  <si>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</si>
  <si>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</si>
  <si>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</si>
  <si>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</si>
  <si>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</si>
  <si>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</si>
  <si>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</si>
  <si>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</si>
  <si>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</si>
  <si>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</si>
  <si>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</si>
  <si>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</si>
  <si>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</si>
  <si>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</si>
  <si>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</si>
  <si>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</si>
  <si>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</si>
  <si>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</si>
  <si>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</si>
  <si>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</si>
  <si>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</si>
  <si>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</si>
  <si>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</si>
  <si>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</si>
  <si>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</si>
  <si>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</si>
  <si>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</si>
  <si>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</si>
  <si>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</si>
  <si>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</si>
  <si>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</si>
  <si>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</si>
  <si>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</si>
  <si>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</si>
  <si>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</si>
  <si>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</si>
  <si>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</si>
  <si>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</si>
  <si>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</si>
  <si>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</si>
  <si>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</si>
  <si>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</si>
  <si>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</si>
  <si>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</si>
  <si>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</si>
  <si>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</si>
  <si>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</si>
  <si>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</si>
  <si>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</si>
  <si>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</si>
  <si>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</si>
  <si>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</si>
  <si>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</si>
  <si>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</si>
  <si>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</si>
  <si>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</si>
  <si>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</si>
  <si>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</si>
  <si>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</si>
  <si>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</si>
  <si>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</si>
  <si>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</si>
  <si>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</si>
  <si>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</si>
  <si>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</si>
  <si>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</si>
  <si>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</si>
  <si>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</si>
  <si>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</si>
  <si>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</si>
  <si>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</si>
  <si>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</si>
  <si>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</si>
  <si>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</si>
  <si>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</si>
  <si>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</si>
  <si>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</si>
  <si>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</si>
  <si>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</si>
  <si>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</si>
  <si>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</si>
  <si>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</si>
  <si>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</si>
  <si>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</si>
  <si>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</si>
  <si>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</si>
  <si>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</si>
  <si>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</si>
  <si>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</si>
  <si>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</si>
  <si>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</si>
  <si>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</si>
  <si>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</si>
  <si>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</si>
  <si>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</si>
  <si>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</si>
  <si>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</si>
  <si>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</si>
  <si>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</si>
  <si>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</si>
  <si>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</si>
  <si>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</si>
  <si>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</si>
  <si>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</si>
  <si>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</si>
  <si>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</si>
  <si>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</si>
  <si>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</si>
  <si>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</si>
  <si>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</si>
  <si>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</si>
  <si>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</si>
  <si>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</si>
  <si>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</si>
  <si>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</si>
  <si>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</si>
  <si>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</si>
  <si>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</si>
  <si>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</si>
  <si>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</si>
  <si>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</si>
  <si>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</si>
  <si>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</si>
  <si>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</si>
  <si>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</si>
  <si>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</si>
  <si>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</si>
  <si>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</si>
  <si>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</si>
  <si>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</si>
  <si>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</si>
  <si>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</si>
  <si>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</si>
  <si>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</si>
  <si>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</si>
  <si>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</si>
  <si>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</si>
  <si>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</si>
  <si>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</si>
  <si>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</si>
  <si>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</si>
  <si>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</si>
  <si>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</si>
  <si>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</si>
  <si>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</si>
  <si>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</si>
  <si>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</si>
  <si>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</si>
  <si>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</si>
  <si>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</si>
  <si>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</si>
  <si>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</si>
  <si>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</si>
  <si>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</si>
  <si>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</si>
  <si>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</si>
  <si>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</si>
  <si>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</si>
  <si>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</si>
  <si>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</si>
  <si>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</si>
  <si>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</si>
  <si>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</si>
  <si>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</si>
  <si>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</si>
  <si>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</si>
  <si>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</si>
  <si>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</si>
  <si>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</si>
  <si>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</si>
  <si>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</si>
  <si>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</si>
  <si>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</si>
  <si>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</si>
  <si>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</si>
  <si>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</si>
  <si>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</si>
  <si>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</si>
  <si>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</si>
  <si>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</si>
  <si>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</si>
  <si>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</si>
  <si>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</si>
  <si>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</si>
  <si>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</si>
  <si>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</si>
  <si>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</si>
  <si>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</si>
  <si>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</si>
  <si>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</si>
  <si>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</si>
  <si>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</si>
  <si>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</si>
  <si>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</si>
  <si>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</si>
  <si>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</si>
  <si>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</si>
  <si>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</si>
  <si>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</si>
  <si>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</si>
  <si>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</si>
  <si>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</si>
  <si>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</si>
  <si>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</si>
  <si>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</si>
  <si>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</si>
  <si>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</si>
  <si>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</si>
  <si>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</si>
  <si>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</si>
  <si>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</si>
  <si>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</si>
  <si>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</si>
  <si>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</si>
  <si>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</si>
  <si>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</si>
  <si>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</si>
  <si>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</si>
  <si>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</si>
  <si>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</si>
  <si>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</si>
  <si>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</si>
  <si>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</si>
  <si>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</si>
  <si>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</si>
  <si>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</si>
  <si>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</si>
  <si>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</si>
  <si>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</si>
  <si>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</si>
  <si>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</si>
  <si>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</si>
  <si>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</si>
  <si>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</si>
  <si>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</si>
  <si>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</si>
  <si>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</si>
  <si>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</si>
  <si>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</si>
  <si>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</si>
  <si>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</si>
  <si>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</si>
  <si>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</si>
  <si>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</si>
  <si>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</si>
  <si>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</si>
  <si>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</si>
  <si>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</si>
  <si>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</si>
  <si>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</si>
  <si>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</si>
  <si>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</si>
  <si>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</si>
  <si>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</si>
  <si>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</si>
  <si>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</si>
  <si>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</si>
  <si>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</si>
  <si>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</si>
  <si>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</si>
  <si>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</si>
  <si>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</si>
  <si>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</si>
  <si>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</si>
  <si>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</si>
  <si>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</si>
  <si>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</si>
  <si>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</si>
  <si>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</si>
  <si>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</si>
  <si>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</si>
  <si>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</si>
  <si>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</si>
  <si>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</si>
  <si>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</si>
  <si>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</si>
  <si>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</si>
  <si>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</si>
  <si>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</si>
  <si>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</si>
  <si>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</si>
  <si>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</si>
  <si>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</si>
  <si>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</si>
  <si>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</si>
  <si>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</si>
  <si>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</si>
  <si>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</si>
  <si>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</si>
  <si>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</si>
  <si>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</si>
  <si>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</si>
  <si>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</si>
  <si>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</si>
  <si>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</si>
  <si>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</si>
  <si>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</si>
  <si>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</si>
  <si>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</si>
  <si>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</si>
  <si>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</si>
  <si>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</si>
  <si>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</si>
  <si>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</si>
  <si>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</si>
  <si>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</si>
  <si>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</si>
  <si>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</si>
  <si>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</si>
  <si>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</si>
  <si>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</si>
  <si>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</si>
  <si>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</si>
  <si>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</si>
  <si>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</si>
  <si>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</si>
  <si>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</si>
  <si>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</si>
  <si>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</si>
  <si>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</si>
  <si>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</si>
  <si>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</si>
  <si>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</si>
  <si>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</si>
  <si>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</si>
  <si>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</si>
  <si>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</si>
  <si>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</si>
  <si>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</si>
  <si>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</si>
  <si>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</si>
  <si>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</si>
  <si>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</si>
  <si>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</si>
  <si>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</si>
  <si>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</si>
  <si>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</si>
  <si>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</si>
  <si>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</si>
  <si>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</si>
  <si>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</si>
  <si>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</si>
  <si>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</si>
  <si>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</si>
  <si>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</si>
  <si>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</si>
  <si>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</si>
  <si>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</si>
  <si>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</si>
  <si>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</si>
  <si>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</si>
  <si>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</si>
  <si>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</si>
  <si>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</si>
  <si>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</si>
  <si>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</si>
  <si>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</si>
  <si>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</si>
  <si>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</si>
  <si>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</si>
  <si>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</si>
  <si>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</si>
  <si>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</si>
  <si>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</si>
  <si>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</si>
  <si>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</si>
  <si>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</si>
  <si>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</si>
  <si>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</si>
  <si>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</si>
  <si>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</si>
  <si>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</si>
  <si>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</si>
  <si>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</si>
  <si>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</si>
  <si>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</si>
  <si>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</si>
  <si>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</si>
  <si>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</si>
  <si>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</si>
  <si>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</si>
  <si>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</si>
  <si>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</si>
  <si>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</si>
  <si>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</si>
  <si>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</si>
  <si>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</si>
  <si>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</si>
  <si>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</si>
  <si>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</si>
  <si>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</si>
  <si>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</si>
  <si>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</si>
  <si>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</si>
  <si>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</si>
  <si>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</si>
  <si>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</si>
  <si>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</si>
  <si>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</si>
  <si>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</si>
  <si>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</si>
  <si>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</si>
  <si>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</si>
  <si>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</si>
  <si>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</si>
  <si>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</si>
  <si>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</si>
  <si>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</si>
  <si>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</si>
  <si>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</si>
  <si>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</si>
  <si>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</si>
  <si>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</si>
  <si>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</si>
  <si>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</si>
  <si>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</si>
  <si>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</si>
  <si>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</si>
  <si>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</si>
  <si>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</si>
  <si>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</si>
  <si>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</si>
  <si>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</si>
  <si>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</si>
  <si>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</si>
  <si>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</si>
  <si>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</si>
  <si>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</si>
  <si>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</si>
  <si>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</si>
  <si>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</si>
  <si>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</si>
  <si>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</si>
  <si>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</si>
  <si>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</si>
  <si>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</si>
  <si>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</si>
  <si>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</si>
  <si>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</si>
  <si>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</si>
  <si>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</si>
  <si>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</si>
  <si>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</si>
  <si>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</si>
  <si>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</si>
  <si>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</si>
  <si>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</si>
  <si>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</si>
  <si>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</si>
  <si>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</si>
  <si>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</si>
  <si>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</si>
  <si>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</si>
  <si>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</si>
  <si>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</si>
  <si>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</si>
  <si>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</si>
  <si>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</si>
  <si>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</si>
  <si>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</si>
  <si>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</si>
  <si>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</si>
  <si>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</si>
  <si>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</si>
  <si>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</si>
  <si>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</si>
  <si>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</si>
  <si>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</si>
  <si>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</si>
  <si>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</si>
  <si>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</si>
  <si>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</si>
  <si>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</si>
  <si>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</si>
  <si>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</si>
  <si>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</si>
  <si>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</si>
  <si>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</si>
  <si>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</si>
  <si>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</si>
  <si>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</si>
  <si>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</si>
  <si>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</si>
  <si>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</si>
  <si>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</si>
  <si>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</si>
  <si>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</si>
  <si>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</si>
  <si>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</si>
  <si>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</si>
  <si>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</si>
  <si>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</si>
  <si>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</si>
  <si>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</si>
  <si>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</si>
  <si>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</si>
  <si>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</si>
  <si>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</si>
  <si>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</si>
  <si>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</si>
  <si>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</si>
  <si>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</si>
  <si>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</si>
  <si>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</si>
  <si>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</si>
  <si>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</si>
  <si>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</si>
  <si>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</si>
  <si>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</si>
  <si>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</si>
  <si>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</si>
  <si>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</si>
  <si>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</si>
  <si>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</si>
  <si>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</si>
  <si>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</si>
  <si>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</si>
  <si>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</si>
  <si>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</si>
  <si>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</si>
  <si>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</si>
  <si>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</si>
  <si>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</si>
  <si>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</si>
  <si>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</si>
  <si>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</si>
  <si>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</si>
  <si>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</si>
  <si>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</si>
  <si>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</si>
  <si>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</si>
  <si>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</si>
  <si>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</si>
  <si>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</si>
  <si>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</si>
  <si>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</si>
  <si>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</si>
  <si>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</si>
  <si>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</si>
  <si>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</si>
  <si>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</si>
  <si>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</si>
  <si>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</si>
  <si>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</si>
  <si>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</si>
  <si>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</si>
  <si>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</si>
  <si>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</si>
  <si>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</si>
  <si>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</si>
  <si>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</si>
  <si>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</si>
  <si>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</si>
  <si>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</si>
  <si>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</si>
  <si>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</si>
  <si>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</si>
  <si>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</si>
  <si>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</si>
  <si>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</si>
  <si>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</si>
  <si>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</si>
  <si>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</si>
  <si>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</si>
  <si>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</si>
  <si>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</si>
  <si>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</si>
  <si>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</si>
  <si>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</si>
  <si>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</si>
  <si>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</si>
  <si>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</si>
  <si>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</si>
  <si>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</si>
  <si>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</si>
  <si>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</si>
  <si>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</si>
  <si>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</si>
  <si>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</si>
  <si>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</si>
  <si>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</si>
  <si>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</si>
  <si>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</si>
  <si>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</si>
  <si>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</si>
  <si>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</si>
  <si>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</si>
  <si>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</si>
  <si>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</si>
  <si>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</si>
  <si>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</si>
  <si>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</si>
  <si>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</si>
  <si>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</si>
  <si>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</si>
  <si>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</si>
  <si>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</si>
  <si>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</si>
  <si>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</si>
  <si>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</si>
  <si>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</si>
  <si>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</si>
  <si>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</si>
  <si>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</si>
  <si>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</si>
  <si>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</si>
  <si>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</si>
  <si>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</si>
  <si>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</si>
  <si>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</si>
  <si>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</si>
  <si>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</si>
  <si>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</si>
  <si>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</si>
  <si>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</si>
  <si>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</si>
  <si>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</si>
  <si>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</si>
  <si>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</si>
  <si>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</si>
  <si>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</si>
  <si>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</si>
  <si>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</si>
  <si>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</si>
  <si>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</si>
  <si>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</si>
  <si>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</si>
  <si>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</si>
  <si>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</si>
  <si>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</si>
  <si>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</si>
  <si>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</si>
  <si>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</si>
  <si>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</si>
  <si>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</si>
  <si>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</si>
  <si>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</si>
  <si>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</si>
  <si>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</si>
  <si>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</si>
  <si>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</si>
  <si>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</si>
  <si>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</si>
  <si>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</si>
  <si>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</si>
  <si>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</si>
  <si>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</si>
  <si>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</si>
  <si>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</si>
  <si>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</si>
  <si>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</si>
  <si>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</si>
  <si>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</si>
  <si>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</si>
  <si>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</si>
  <si>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</si>
  <si>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</si>
  <si>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</si>
  <si>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</si>
  <si>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</si>
  <si>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</si>
  <si>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</si>
  <si>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</si>
  <si>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</si>
  <si>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</si>
  <si>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</si>
  <si>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</si>
  <si>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</si>
  <si>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</si>
  <si>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</si>
  <si>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</si>
  <si>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</si>
  <si>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</si>
  <si>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</si>
  <si>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</si>
  <si>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</si>
  <si>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</si>
  <si>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</si>
  <si>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</si>
  <si>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</si>
  <si>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</si>
  <si>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</si>
  <si>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</si>
  <si>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</si>
  <si>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</si>
  <si>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</si>
  <si>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</si>
  <si>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</si>
  <si>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</si>
  <si>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</si>
  <si>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</si>
  <si>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</si>
  <si>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</si>
  <si>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</si>
  <si>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</si>
  <si>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</si>
  <si>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</si>
  <si>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</si>
  <si>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</si>
  <si>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</si>
  <si>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</si>
  <si>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</si>
  <si>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</si>
  <si>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</si>
  <si>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</si>
  <si>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</si>
  <si>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</si>
  <si>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</si>
  <si>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</si>
  <si>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</si>
  <si>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</si>
  <si>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</si>
  <si>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</si>
  <si>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</si>
  <si>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</si>
  <si>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</si>
  <si>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</si>
  <si>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</si>
  <si>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</si>
  <si>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</si>
  <si>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</si>
  <si>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</si>
  <si>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</si>
  <si>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</si>
  <si>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</si>
  <si>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</si>
  <si>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</si>
  <si>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</si>
  <si>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</si>
  <si>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</si>
  <si>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</si>
  <si>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</si>
  <si>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</si>
  <si>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</si>
  <si>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</si>
  <si>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</si>
  <si>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</si>
  <si>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</si>
  <si>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</si>
  <si>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</si>
  <si>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</si>
  <si>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</si>
  <si>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</si>
  <si>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</si>
  <si>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</si>
  <si>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</si>
  <si>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</si>
  <si>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</si>
  <si>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</si>
  <si>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</si>
  <si>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</si>
  <si>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</si>
  <si>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</si>
  <si>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</si>
  <si>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</si>
  <si>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</si>
  <si>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</si>
  <si>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</si>
  <si>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</si>
  <si>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</si>
  <si>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</si>
  <si>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</si>
  <si>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</si>
  <si>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</si>
  <si>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</si>
  <si>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</si>
  <si>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</si>
  <si>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</si>
  <si>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</si>
  <si>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</si>
  <si>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</si>
  <si>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</si>
  <si>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</si>
  <si>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</si>
  <si>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</si>
  <si>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</si>
  <si>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</si>
  <si>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</si>
  <si>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</si>
  <si>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</si>
  <si>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</si>
  <si>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</si>
  <si>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</si>
  <si>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</si>
  <si>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</si>
  <si>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</si>
  <si>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</si>
  <si>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</si>
  <si>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</si>
  <si>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</si>
  <si>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</si>
  <si>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</si>
  <si>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</si>
  <si>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</si>
  <si>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</si>
  <si>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</si>
  <si>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</si>
  <si>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</si>
  <si>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</si>
  <si>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</si>
  <si>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</si>
  <si>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</si>
  <si>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</si>
  <si>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</si>
  <si>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</si>
  <si>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</si>
  <si>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</si>
  <si>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</si>
  <si>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</si>
  <si>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</si>
  <si>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</si>
  <si>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</si>
  <si>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</si>
  <si>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</si>
  <si>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</si>
  <si>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</si>
  <si>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</si>
  <si>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</si>
  <si>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</si>
  <si>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</si>
  <si>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</si>
  <si>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</si>
  <si>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</si>
  <si>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</si>
  <si>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</si>
  <si>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</si>
  <si>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</si>
  <si>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</si>
  <si>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</si>
  <si>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</si>
  <si>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</si>
  <si>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</si>
  <si>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</si>
  <si>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</si>
  <si>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</si>
  <si>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</si>
  <si>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</si>
  <si>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</si>
  <si>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</si>
  <si>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</si>
  <si>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</si>
  <si>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</si>
  <si>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</si>
  <si>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</si>
  <si>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</si>
  <si>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</si>
  <si>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</si>
  <si>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</si>
  <si>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</si>
  <si>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</si>
  <si>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</si>
  <si>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</si>
  <si>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</si>
  <si>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</si>
  <si>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</si>
  <si>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</si>
  <si>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</si>
  <si>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</si>
  <si>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</si>
  <si>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</si>
  <si>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</si>
  <si>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</si>
  <si>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</si>
  <si>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</si>
  <si>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</si>
  <si>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</si>
  <si>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</si>
  <si>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</si>
  <si>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</si>
  <si>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</si>
  <si>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</si>
  <si>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</si>
  <si>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</si>
  <si>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</si>
  <si>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</si>
  <si>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</si>
  <si>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</si>
  <si>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</si>
  <si>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</si>
  <si>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</si>
  <si>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</si>
  <si>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</si>
  <si>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</si>
  <si>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</si>
  <si>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</si>
  <si>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</si>
  <si>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</si>
  <si>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</si>
  <si>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</si>
  <si>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</si>
  <si>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</si>
  <si>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</si>
  <si>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</si>
  <si>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</si>
  <si>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</si>
  <si>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</si>
  <si>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</si>
  <si>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</si>
  <si>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</si>
  <si>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</si>
  <si>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</si>
  <si>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</si>
  <si>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</si>
  <si>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</si>
  <si>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</si>
  <si>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</si>
  <si>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</si>
  <si>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</si>
  <si>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</si>
  <si>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</si>
  <si>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</si>
  <si>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</si>
  <si>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</si>
  <si>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</si>
  <si>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</si>
  <si>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</si>
  <si>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</si>
  <si>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</si>
  <si>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</si>
  <si>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</si>
  <si>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</si>
  <si>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</si>
  <si>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</si>
  <si>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</si>
  <si>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</si>
  <si>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</si>
  <si>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</si>
  <si>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</si>
  <si>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</si>
  <si>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</si>
  <si>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</si>
  <si>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</si>
  <si>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</si>
  <si>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</si>
  <si>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</si>
  <si>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</si>
  <si>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</si>
  <si>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</si>
  <si>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</si>
  <si>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</si>
  <si>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</si>
  <si>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</si>
  <si>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</si>
  <si>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</si>
  <si>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</si>
  <si>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</si>
  <si>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</si>
  <si>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</si>
  <si>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</si>
  <si>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</si>
  <si>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</si>
  <si>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</si>
  <si>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</si>
  <si>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</si>
  <si>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</si>
  <si>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</si>
  <si>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</si>
  <si>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</si>
  <si>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</si>
  <si>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</si>
  <si>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</si>
  <si>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</si>
  <si>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</si>
  <si>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</si>
  <si>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</si>
  <si>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</si>
  <si>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</si>
  <si>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</si>
  <si>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</si>
  <si>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</si>
  <si>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</si>
  <si>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</si>
  <si>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</si>
  <si>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</si>
  <si>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</si>
  <si>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</si>
  <si>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</si>
  <si>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</si>
  <si>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</si>
  <si>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</si>
  <si>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</si>
  <si>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</si>
  <si>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</si>
  <si>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</si>
  <si>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</si>
  <si>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</si>
  <si>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</si>
  <si>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</si>
  <si>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</si>
  <si>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</si>
  <si>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</si>
  <si>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</si>
  <si>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</si>
  <si>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</si>
  <si>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</si>
  <si>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</si>
  <si>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</si>
  <si>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</si>
  <si>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</si>
  <si>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</si>
  <si>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</si>
  <si>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</si>
  <si>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</si>
  <si>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</si>
  <si>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</si>
  <si>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</si>
  <si>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</si>
  <si>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</si>
  <si>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</si>
  <si>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</si>
  <si>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</si>
  <si>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</si>
  <si>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</si>
  <si>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</si>
  <si>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</si>
  <si>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</si>
  <si>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</si>
  <si>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</si>
  <si>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</si>
  <si>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</si>
  <si>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</si>
  <si>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</si>
  <si>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</si>
  <si>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</si>
  <si>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</si>
  <si>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</si>
  <si>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</si>
  <si>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</si>
  <si>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</si>
  <si>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</si>
  <si>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</si>
  <si>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</si>
  <si>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</si>
  <si>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</si>
  <si>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</si>
  <si>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</si>
  <si>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</si>
  <si>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</si>
  <si>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</si>
  <si>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</si>
  <si>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</si>
  <si>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</si>
  <si>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</si>
  <si>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</si>
  <si>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</si>
  <si>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</si>
  <si>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</si>
  <si>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</si>
  <si>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</si>
  <si>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</si>
  <si>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</si>
  <si>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</si>
  <si>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</si>
  <si>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</si>
  <si>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</si>
  <si>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</si>
  <si>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</si>
  <si>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</si>
  <si>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</si>
  <si>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</si>
  <si>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</si>
  <si>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</si>
  <si>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</si>
  <si>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</si>
  <si>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</si>
  <si>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</si>
  <si>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</si>
  <si>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</si>
  <si>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</si>
  <si>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</si>
  <si>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</si>
  <si>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</si>
  <si>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</si>
  <si>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</si>
  <si>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</si>
  <si>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</si>
  <si>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</si>
  <si>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</si>
  <si>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</si>
  <si>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</si>
  <si>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</si>
  <si>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</si>
  <si>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</si>
  <si>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</si>
  <si>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</si>
  <si>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</si>
  <si>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</si>
  <si>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</si>
  <si>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</si>
  <si>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</si>
  <si>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</si>
  <si>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</si>
  <si>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</si>
  <si>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</si>
  <si>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</si>
  <si>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</si>
  <si>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</si>
  <si>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</si>
  <si>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</si>
  <si>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</si>
  <si>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</si>
  <si>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</si>
  <si>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</si>
  <si>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</si>
  <si>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</si>
  <si>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</si>
  <si>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</si>
  <si>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</si>
  <si>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</si>
  <si>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</si>
  <si>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</si>
  <si>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</si>
  <si>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</si>
  <si>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</si>
  <si>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</si>
  <si>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</si>
  <si>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</si>
  <si>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</si>
  <si>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</si>
  <si>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</si>
  <si>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</si>
  <si>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</si>
  <si>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</si>
  <si>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</si>
  <si>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</si>
  <si>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</si>
  <si>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</si>
  <si>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</si>
  <si>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</si>
  <si>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</si>
  <si>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</si>
  <si>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</si>
  <si>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</si>
  <si>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</si>
  <si>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</si>
  <si>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</si>
  <si>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</si>
  <si>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</si>
  <si>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</si>
  <si>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</si>
  <si>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</si>
  <si>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</si>
  <si>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</si>
  <si>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</si>
  <si>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</si>
  <si>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</si>
  <si>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</si>
  <si>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</si>
  <si>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</si>
  <si>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</si>
  <si>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</si>
  <si>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</si>
  <si>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</si>
  <si>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</si>
  <si>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</si>
  <si>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</si>
  <si>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</si>
  <si>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</si>
  <si>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</si>
  <si>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</si>
  <si>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</si>
  <si>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</si>
  <si>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</si>
  <si>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</si>
  <si>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</si>
  <si>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</si>
  <si>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</si>
  <si>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</si>
  <si>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</si>
  <si>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</si>
  <si>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</si>
  <si>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</si>
  <si>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</si>
  <si>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</si>
  <si>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</si>
  <si>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</si>
  <si>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</si>
  <si>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</si>
  <si>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</si>
  <si>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</si>
  <si>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</si>
  <si>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</si>
  <si>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</si>
  <si>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</si>
  <si>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</si>
  <si>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</si>
  <si>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</si>
  <si>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</si>
  <si>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</si>
  <si>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</si>
  <si>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</si>
  <si>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</si>
  <si>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</si>
  <si>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</si>
  <si>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</si>
  <si>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</si>
  <si>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</si>
  <si>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</si>
  <si>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</si>
  <si>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</si>
  <si>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</si>
  <si>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</si>
  <si>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</si>
  <si>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</si>
  <si>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</si>
  <si>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</si>
  <si>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</si>
  <si>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</si>
  <si>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</si>
  <si>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</si>
  <si>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</si>
  <si>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</si>
  <si>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</si>
  <si>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</si>
  <si>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</si>
  <si>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</si>
  <si>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</si>
  <si>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</si>
  <si>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</si>
  <si>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</si>
  <si>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</si>
  <si>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</si>
  <si>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</si>
  <si>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</si>
  <si>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</si>
  <si>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</si>
  <si>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</si>
  <si>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</si>
  <si>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</si>
  <si>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</si>
  <si>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</si>
  <si>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</si>
  <si>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</si>
  <si>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</si>
  <si>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</si>
  <si>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</si>
  <si>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</si>
  <si>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</si>
  <si>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</si>
  <si>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</si>
  <si>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</si>
  <si>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</si>
  <si>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</si>
  <si>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</si>
  <si>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</si>
  <si>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</si>
  <si>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</si>
  <si>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</si>
  <si>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</si>
  <si>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</si>
  <si>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</si>
  <si>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</si>
  <si>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</si>
  <si>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</si>
  <si>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</si>
  <si>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</si>
  <si>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</si>
  <si>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</si>
  <si>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</si>
  <si>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</si>
  <si>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</si>
  <si>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</si>
  <si>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</si>
  <si>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</si>
  <si>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</si>
  <si>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</si>
  <si>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</si>
  <si>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</si>
  <si>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</si>
  <si>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</si>
  <si>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</si>
  <si>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</si>
  <si>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</si>
  <si>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</si>
  <si>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</si>
  <si>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</si>
  <si>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</si>
  <si>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</si>
  <si>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</si>
  <si>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</si>
  <si>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</si>
  <si>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</si>
  <si>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</si>
  <si>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</si>
  <si>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</si>
  <si>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</si>
  <si>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</si>
  <si>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</si>
  <si>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</si>
  <si>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</si>
  <si>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</si>
  <si>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</si>
  <si>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</si>
  <si>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</si>
  <si>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</si>
  <si>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</si>
  <si>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</si>
  <si>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</si>
  <si>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</si>
  <si>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</si>
  <si>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</si>
  <si>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</si>
  <si>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</si>
  <si>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</si>
  <si>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</si>
  <si>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</si>
  <si>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</si>
  <si>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</si>
  <si>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</si>
  <si>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</si>
  <si>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</si>
  <si>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</si>
  <si>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</si>
  <si>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</si>
  <si>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</si>
  <si>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</si>
  <si>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</si>
  <si>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</si>
  <si>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</si>
  <si>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</si>
  <si>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</si>
  <si>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</si>
  <si>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</si>
  <si>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</si>
  <si>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</si>
  <si>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</si>
  <si>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</si>
  <si>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</si>
  <si>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</si>
  <si>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</si>
  <si>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</si>
  <si>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</si>
  <si>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</si>
  <si>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</si>
  <si>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</si>
  <si>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</si>
  <si>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</si>
  <si>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</si>
  <si>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</si>
  <si>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</si>
  <si>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</si>
  <si>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</si>
  <si>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</si>
  <si>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</si>
  <si>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</si>
  <si>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</si>
  <si>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</si>
  <si>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</si>
  <si>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</si>
  <si>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</si>
  <si>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</si>
  <si>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</si>
  <si>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</si>
  <si>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</si>
  <si>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</si>
  <si>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</si>
  <si>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</si>
  <si>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</si>
  <si>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</si>
  <si>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</si>
  <si>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</si>
  <si>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</si>
  <si>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</si>
  <si>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</si>
  <si>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</si>
  <si>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</si>
  <si>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</si>
  <si>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</si>
  <si>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</si>
  <si>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</si>
  <si>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</si>
  <si>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</si>
  <si>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</si>
  <si>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</si>
  <si>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</si>
  <si>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</si>
  <si>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</si>
  <si>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</si>
  <si>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</si>
  <si>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</si>
  <si>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</si>
  <si>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</si>
  <si>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</si>
  <si>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</si>
  <si>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</si>
  <si>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</si>
  <si>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</si>
  <si>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</si>
  <si>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</si>
  <si>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</si>
  <si>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</si>
  <si>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</si>
  <si>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</si>
  <si>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</si>
  <si>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</si>
  <si>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</si>
  <si>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</si>
  <si>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</si>
  <si>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</si>
  <si>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</si>
  <si>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</si>
  <si>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</si>
  <si>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</si>
  <si>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</si>
  <si>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</si>
  <si>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</si>
  <si>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</si>
  <si>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</si>
  <si>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</si>
  <si>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</si>
  <si>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</si>
  <si>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</si>
  <si>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</si>
  <si>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</si>
  <si>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</si>
  <si>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</si>
  <si>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</si>
  <si>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</si>
  <si>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</si>
  <si>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</si>
  <si>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</si>
  <si>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</si>
  <si>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</si>
  <si>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</si>
  <si>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</si>
  <si>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</si>
  <si>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</si>
  <si>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</si>
  <si>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</si>
  <si>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</si>
  <si>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</si>
  <si>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</si>
  <si>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</si>
  <si>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</si>
  <si>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</si>
  <si>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</si>
  <si>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</si>
  <si>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</si>
  <si>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</si>
  <si>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</si>
  <si>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</si>
  <si>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</si>
  <si>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</si>
  <si>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</si>
  <si>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</si>
  <si>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</si>
  <si>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</si>
  <si>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</si>
  <si>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</si>
  <si>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</si>
  <si>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</si>
  <si>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</si>
  <si>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</si>
  <si>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</si>
  <si>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</si>
  <si>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</si>
  <si>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</si>
  <si>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</si>
  <si>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</si>
  <si>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</si>
  <si>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</si>
  <si>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</si>
  <si>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</si>
  <si>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</si>
  <si>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</si>
  <si>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</si>
  <si>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</si>
  <si>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</si>
  <si>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</si>
  <si>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</si>
  <si>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</si>
  <si>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</si>
  <si>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</si>
  <si>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</si>
  <si>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</si>
  <si>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</si>
  <si>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</si>
  <si>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</si>
  <si>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</si>
  <si>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</si>
  <si>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</si>
  <si>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</si>
  <si>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</si>
  <si>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</si>
  <si>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</si>
  <si>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</si>
  <si>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</si>
  <si>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</si>
  <si>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</si>
  <si>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</si>
  <si>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</si>
  <si>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</si>
  <si>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</si>
  <si>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</si>
  <si>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</si>
  <si>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</si>
  <si>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</si>
  <si>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</si>
  <si>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</si>
  <si>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</si>
  <si>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</si>
  <si>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</si>
  <si>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</si>
  <si>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</si>
  <si>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</si>
  <si>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</si>
  <si>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</si>
  <si>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</si>
  <si>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</si>
  <si>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</si>
  <si>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</si>
  <si>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</si>
  <si>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</si>
  <si>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</si>
  <si>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</si>
  <si>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</si>
  <si>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</si>
  <si>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</si>
  <si>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</si>
  <si>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</si>
  <si>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</si>
  <si>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</si>
  <si>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</si>
  <si>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</si>
  <si>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</si>
  <si>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</si>
  <si>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</si>
  <si>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</si>
  <si>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</si>
  <si>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</si>
  <si>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</si>
  <si>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</si>
  <si>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</si>
  <si>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</si>
  <si>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</si>
  <si>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</si>
  <si>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</si>
  <si>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</si>
  <si>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</si>
  <si>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</si>
  <si>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</si>
  <si>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</si>
  <si>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</si>
  <si>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</si>
  <si>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</si>
  <si>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</si>
  <si>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</si>
  <si>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</si>
  <si>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</si>
  <si>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</si>
  <si>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</si>
  <si>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</si>
  <si>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</si>
  <si>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</si>
  <si>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</si>
  <si>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</si>
  <si>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</si>
  <si>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</si>
  <si>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</si>
  <si>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</si>
  <si>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</si>
  <si>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</si>
  <si>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</si>
  <si>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</si>
  <si>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</si>
  <si>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</si>
  <si>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</si>
  <si>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</si>
  <si>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</si>
  <si>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</si>
  <si>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</si>
  <si>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</si>
  <si>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</si>
  <si>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</si>
  <si>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</si>
  <si>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</si>
  <si>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</si>
  <si>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</si>
  <si>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</si>
  <si>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</si>
  <si>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</si>
  <si>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</si>
  <si>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</si>
  <si>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</si>
  <si>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</si>
  <si>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</si>
  <si>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</si>
  <si>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</si>
  <si>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</si>
  <si>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</si>
  <si>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</si>
  <si>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</si>
  <si>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</si>
  <si>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</si>
  <si>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</si>
  <si>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</si>
  <si>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</si>
  <si>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</si>
  <si>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</si>
  <si>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</si>
  <si>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</si>
  <si>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</si>
  <si>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</si>
  <si>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</si>
  <si>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</si>
  <si>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</si>
  <si>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</si>
  <si>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</si>
  <si>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</si>
  <si>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</si>
  <si>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</si>
  <si>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</si>
  <si>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</si>
  <si>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</si>
  <si>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</si>
  <si>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</si>
  <si>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</si>
  <si>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</si>
  <si>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</si>
  <si>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</si>
  <si>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</si>
  <si>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</si>
  <si>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</si>
  <si>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</si>
  <si>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</si>
  <si>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</si>
  <si>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</si>
  <si>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</si>
  <si>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</si>
  <si>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</si>
  <si>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</si>
  <si>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</si>
  <si>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</si>
  <si>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</si>
  <si>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</si>
  <si>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</si>
  <si>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</si>
  <si>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</si>
  <si>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</si>
  <si>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</si>
  <si>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</si>
  <si>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</si>
  <si>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</si>
  <si>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</si>
  <si>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</si>
  <si>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</si>
  <si>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</si>
  <si>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</si>
  <si>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</si>
  <si>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</si>
  <si>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</si>
  <si>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</si>
  <si>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</si>
  <si>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</si>
  <si>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</si>
  <si>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</si>
  <si>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</si>
  <si>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</si>
  <si>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</si>
  <si>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</si>
  <si>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</si>
  <si>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</si>
  <si>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</si>
  <si>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</si>
  <si>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</si>
  <si>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</si>
  <si>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</si>
  <si>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</si>
  <si>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</si>
  <si>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</si>
  <si>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</si>
  <si>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</si>
  <si>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</si>
  <si>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</si>
  <si>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</si>
  <si>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</si>
  <si>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</si>
  <si>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</si>
  <si>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</si>
  <si>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</si>
  <si>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</si>
  <si>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</si>
  <si>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</si>
  <si>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</si>
  <si>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</si>
  <si>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</si>
  <si>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</si>
  <si>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</si>
  <si>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</si>
  <si>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</si>
  <si>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</si>
  <si>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</si>
  <si>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</si>
  <si>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</si>
  <si>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</si>
  <si>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</si>
  <si>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</si>
  <si>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</si>
  <si>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</si>
  <si>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</si>
  <si>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</si>
  <si>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</si>
  <si>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</si>
  <si>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</si>
  <si>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</si>
  <si>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</si>
  <si>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</si>
  <si>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</si>
  <si>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</si>
  <si>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</si>
  <si>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</si>
  <si>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</si>
  <si>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</si>
  <si>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</si>
  <si>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</si>
  <si>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</si>
  <si>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</si>
  <si>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</si>
  <si>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</si>
  <si>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</si>
  <si>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</si>
  <si>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</si>
  <si>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</si>
  <si>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</si>
  <si>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</si>
  <si>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</si>
  <si>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</si>
  <si>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</si>
  <si>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</si>
  <si>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</si>
  <si>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</si>
  <si>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</si>
  <si>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</si>
  <si>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</si>
  <si>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</si>
  <si>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</si>
  <si>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</si>
  <si>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</si>
  <si>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</si>
  <si>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</si>
  <si>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</si>
  <si>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</si>
  <si>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</si>
  <si>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</si>
  <si>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</si>
  <si>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</si>
  <si>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</si>
  <si>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</si>
  <si>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</si>
  <si>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</si>
  <si>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</si>
  <si>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</si>
  <si>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</si>
  <si>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</si>
  <si>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</si>
  <si>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</si>
  <si>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</si>
  <si>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</si>
  <si>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</si>
  <si>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</si>
  <si>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</si>
  <si>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</si>
  <si>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</si>
  <si>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</si>
  <si>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</si>
  <si>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</si>
  <si>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</si>
  <si>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</si>
  <si>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</si>
  <si>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</si>
  <si>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</si>
  <si>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</si>
  <si>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</si>
  <si>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</si>
  <si>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</si>
  <si>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</si>
  <si>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</si>
  <si>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</si>
  <si>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</si>
  <si>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</si>
  <si>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</si>
  <si>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</si>
  <si>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</si>
  <si>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</si>
  <si>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</si>
  <si>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</si>
  <si>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</si>
  <si>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</si>
  <si>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</si>
  <si>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</si>
  <si>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</si>
  <si>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</si>
  <si>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</si>
  <si>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</si>
  <si>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</si>
  <si>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</si>
  <si>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</si>
  <si>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</si>
  <si>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</si>
  <si>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</si>
  <si>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</si>
  <si>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</si>
  <si>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</si>
  <si>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</si>
  <si>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</si>
  <si>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</si>
  <si>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</si>
  <si>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</si>
  <si>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</si>
  <si>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</si>
  <si>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</si>
  <si>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</si>
  <si>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</si>
  <si>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</si>
  <si>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</si>
  <si>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</si>
  <si>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</si>
  <si>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</si>
  <si>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</si>
  <si>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</si>
  <si>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</si>
  <si>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</si>
  <si>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</si>
  <si>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</si>
  <si>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</si>
  <si>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</si>
  <si>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</si>
  <si>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</si>
  <si>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</si>
  <si>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</si>
  <si>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</si>
  <si>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</si>
  <si>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</si>
  <si>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</si>
  <si>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</si>
  <si>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</si>
  <si>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</si>
  <si>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</si>
  <si>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</si>
  <si>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</si>
  <si>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</si>
  <si>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</si>
  <si>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</si>
  <si>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</si>
  <si>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</si>
  <si>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</si>
  <si>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</si>
  <si>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</si>
  <si>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</si>
  <si>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</si>
  <si>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</si>
  <si>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</si>
  <si>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</si>
  <si>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</si>
  <si>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</si>
  <si>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</si>
  <si>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</si>
  <si>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</si>
  <si>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</si>
  <si>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</si>
  <si>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</si>
  <si>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</si>
  <si>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</si>
  <si>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</si>
  <si>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</si>
  <si>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</si>
  <si>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</si>
  <si>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</si>
  <si>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</si>
  <si>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</si>
  <si>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</si>
  <si>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</si>
  <si>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</si>
  <si>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</si>
  <si>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</si>
  <si>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</si>
  <si>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</si>
  <si>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</si>
  <si>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</si>
  <si>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</si>
  <si>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</si>
  <si>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</si>
  <si>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</si>
  <si>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</si>
  <si>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</si>
  <si>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</si>
  <si>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</si>
  <si>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</si>
  <si>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</si>
  <si>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</si>
  <si>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</si>
  <si>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</si>
  <si>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</si>
  <si>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</si>
  <si>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</si>
  <si>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</si>
  <si>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</si>
  <si>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</si>
  <si>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</si>
  <si>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</si>
  <si>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</si>
  <si>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</si>
  <si>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</si>
  <si>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</si>
  <si>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</si>
  <si>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</si>
  <si>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</si>
  <si>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</si>
  <si>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</si>
  <si>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</si>
  <si>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</si>
  <si>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</si>
  <si>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</si>
  <si>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</si>
  <si>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</si>
  <si>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</si>
  <si>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</si>
  <si>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</si>
  <si>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</si>
  <si>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</si>
  <si>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</si>
  <si>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</si>
  <si>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</si>
  <si>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</si>
  <si>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</si>
  <si>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</si>
  <si>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</si>
  <si>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</si>
  <si>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</si>
  <si>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</si>
  <si>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</si>
  <si>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</si>
  <si>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</si>
  <si>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</si>
  <si>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</si>
  <si>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</si>
  <si>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</si>
  <si>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</si>
  <si>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</si>
  <si>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</si>
  <si>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</si>
  <si>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</si>
  <si>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</si>
  <si>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</si>
  <si>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</si>
  <si>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</si>
  <si>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</si>
  <si>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</si>
  <si>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</si>
  <si>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</si>
  <si>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</si>
  <si>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</si>
  <si>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</si>
  <si>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</si>
  <si>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</si>
  <si>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</si>
  <si>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</si>
  <si>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</si>
  <si>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</si>
  <si>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</si>
  <si>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</si>
  <si>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</si>
  <si>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</si>
  <si>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</si>
  <si>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</si>
  <si>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</si>
  <si>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</si>
  <si>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</si>
  <si>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</si>
  <si>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</si>
  <si>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</si>
  <si>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</si>
  <si>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</si>
  <si>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</si>
  <si>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</si>
  <si>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</si>
  <si>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</si>
  <si>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</si>
  <si>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</si>
  <si>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</si>
  <si>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</si>
  <si>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</si>
  <si>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</si>
  <si>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</si>
  <si>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</si>
  <si>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</si>
  <si>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</si>
  <si>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</si>
  <si>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</si>
  <si>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</si>
  <si>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</si>
  <si>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</si>
  <si>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</si>
  <si>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</si>
  <si>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</si>
  <si>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</si>
  <si>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</si>
  <si>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</si>
  <si>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</si>
  <si>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</si>
  <si>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</si>
  <si>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</si>
  <si>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</si>
  <si>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</si>
  <si>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</si>
  <si>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</si>
  <si>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</si>
  <si>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</si>
  <si>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</si>
  <si>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</si>
  <si>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</si>
  <si>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</si>
  <si>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</si>
  <si>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</si>
  <si>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</si>
  <si>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</si>
  <si>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</si>
  <si>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</si>
  <si>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</si>
  <si>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</si>
  <si>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</si>
  <si>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</si>
  <si>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</si>
  <si>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</si>
  <si>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</si>
  <si>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</si>
  <si>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</si>
  <si>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</si>
  <si>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</si>
  <si>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</si>
  <si>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</si>
  <si>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</si>
  <si>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</si>
  <si>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</si>
  <si>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</si>
  <si>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</si>
  <si>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</si>
  <si>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</si>
  <si>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</si>
  <si>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</si>
  <si>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</si>
  <si>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</si>
  <si>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</si>
  <si>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</si>
  <si>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</si>
  <si>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</si>
  <si>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</si>
  <si>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</si>
  <si>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</si>
  <si>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</si>
  <si>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</si>
  <si>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</si>
  <si>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</si>
  <si>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</si>
  <si>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</si>
  <si>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</si>
  <si>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</si>
  <si>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</si>
  <si>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</si>
  <si>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</si>
  <si>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</si>
  <si>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</si>
  <si>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</si>
  <si>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</si>
  <si>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</si>
  <si>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</si>
  <si>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</si>
  <si>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</si>
  <si>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</si>
  <si>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</si>
  <si>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</si>
  <si>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</si>
  <si>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</si>
  <si>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</si>
  <si>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</si>
  <si>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</si>
  <si>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</si>
  <si>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</si>
  <si>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</si>
  <si>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</si>
  <si>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</si>
  <si>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</si>
  <si>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</si>
  <si>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</si>
  <si>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</si>
  <si>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</si>
  <si>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</si>
  <si>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</si>
  <si>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</si>
  <si>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</si>
  <si>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</si>
  <si>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</si>
  <si>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</si>
  <si>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</si>
  <si>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</si>
  <si>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</si>
  <si>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</si>
  <si>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</si>
  <si>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</si>
  <si>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</si>
  <si>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</si>
  <si>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</si>
  <si>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</si>
  <si>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</si>
  <si>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</si>
  <si>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</si>
  <si>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</si>
  <si>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</si>
  <si>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</si>
  <si>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</si>
  <si>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</si>
  <si>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</si>
  <si>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</si>
  <si>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</si>
  <si>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</si>
  <si>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</si>
  <si>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</si>
  <si>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</si>
  <si>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</si>
  <si>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</si>
  <si>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</si>
  <si>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</si>
  <si>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</si>
  <si>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</si>
  <si>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</si>
  <si>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</si>
  <si>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</si>
  <si>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</si>
  <si>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</si>
  <si>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</si>
  <si>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</si>
  <si>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</si>
  <si>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</si>
  <si>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</si>
  <si>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</si>
  <si>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</si>
  <si>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</si>
  <si>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</si>
  <si>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</si>
  <si>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</si>
  <si>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</si>
  <si>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</si>
  <si>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</si>
  <si>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</si>
  <si>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</si>
  <si>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</si>
  <si>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</si>
  <si>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</si>
  <si>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</si>
  <si>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</si>
  <si>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</si>
  <si>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</si>
  <si>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</si>
  <si>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</si>
  <si>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</si>
  <si>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</si>
  <si>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</si>
  <si>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</si>
  <si>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</si>
  <si>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</si>
  <si>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</si>
  <si>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</si>
  <si>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</si>
  <si>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</si>
  <si>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</si>
  <si>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</si>
  <si>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</si>
  <si>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</si>
  <si>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</si>
  <si>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</si>
  <si>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</si>
  <si>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</si>
  <si>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</si>
  <si>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</si>
  <si>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</si>
  <si>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</si>
  <si>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</si>
  <si>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</si>
  <si>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</si>
  <si>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</si>
  <si>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</si>
  <si>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</si>
  <si>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</si>
  <si>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</si>
  <si>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</si>
  <si>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</si>
  <si>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</si>
  <si>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</si>
  <si>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</si>
  <si>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</si>
  <si>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</si>
  <si>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</si>
  <si>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</si>
  <si>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</si>
  <si>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</si>
  <si>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</si>
  <si>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</si>
  <si>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</si>
  <si>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</si>
  <si>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</si>
  <si>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</si>
  <si>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</si>
  <si>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</si>
  <si>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</si>
  <si>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</si>
  <si>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</si>
  <si>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</si>
  <si>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</si>
  <si>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</si>
  <si>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</si>
  <si>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</si>
  <si>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</si>
  <si>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</si>
  <si>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</si>
  <si>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</si>
  <si>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</si>
  <si>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</si>
  <si>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</si>
  <si>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</si>
  <si>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</si>
  <si>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</si>
  <si>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</si>
  <si>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</si>
  <si>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</si>
  <si>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</si>
  <si>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</si>
  <si>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</si>
  <si>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</si>
  <si>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</si>
  <si>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</si>
  <si>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</si>
  <si>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</si>
  <si>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</si>
  <si>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</si>
  <si>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</si>
  <si>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</si>
  <si>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</si>
  <si>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</si>
  <si>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</si>
  <si>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</si>
  <si>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</si>
  <si>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</si>
  <si>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</si>
  <si>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</si>
  <si>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</si>
  <si>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</si>
  <si>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</si>
  <si>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</si>
  <si>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</si>
  <si>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</si>
  <si>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</si>
  <si>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</si>
  <si>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</si>
  <si>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</si>
  <si>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</si>
  <si>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</si>
  <si>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</si>
  <si>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</si>
  <si>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</si>
  <si>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</si>
  <si>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</si>
  <si>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</si>
  <si>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</si>
  <si>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</si>
  <si>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</si>
  <si>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</si>
  <si>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</si>
  <si>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</si>
  <si>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</si>
  <si>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</si>
  <si>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</si>
  <si>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</si>
  <si>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</si>
  <si>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</si>
  <si>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</si>
  <si>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</si>
  <si>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</si>
  <si>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</si>
  <si>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</si>
  <si>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</si>
  <si>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</si>
  <si>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</si>
  <si>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</si>
  <si>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</si>
  <si>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</si>
  <si>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</si>
  <si>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</si>
  <si>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</si>
  <si>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</si>
  <si>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</si>
  <si>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</si>
  <si>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</si>
  <si>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</si>
  <si>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</si>
  <si>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</si>
  <si>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</si>
  <si>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</si>
  <si>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</si>
  <si>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</si>
  <si>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</si>
  <si>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</si>
  <si>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</si>
  <si>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</si>
  <si>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</si>
  <si>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</si>
  <si>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</si>
  <si>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</si>
  <si>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</si>
  <si>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</si>
  <si>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</si>
  <si>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</si>
  <si>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</si>
  <si>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</si>
  <si>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</si>
  <si>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</si>
  <si>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</si>
  <si>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</si>
  <si>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</si>
  <si>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</si>
  <si>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</si>
  <si>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</si>
  <si>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</si>
  <si>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</si>
  <si>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</si>
  <si>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</si>
  <si>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</si>
  <si>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</si>
  <si>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</si>
  <si>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</si>
  <si>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</si>
  <si>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</si>
  <si>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</si>
  <si>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</si>
  <si>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</si>
  <si>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</si>
  <si>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</si>
  <si>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</si>
  <si>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</si>
  <si>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</si>
  <si>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</si>
  <si>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</si>
  <si>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</si>
  <si>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</si>
  <si>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</si>
  <si>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</si>
  <si>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</si>
  <si>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</si>
  <si>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</si>
  <si>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</si>
  <si>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</si>
  <si>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</si>
  <si>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</si>
  <si>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</si>
  <si>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</si>
  <si>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</si>
  <si>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</si>
  <si>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</si>
  <si>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</si>
  <si>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</si>
  <si>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</si>
  <si>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</si>
  <si>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</si>
  <si>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</si>
  <si>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</si>
  <si>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</si>
  <si>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</si>
  <si>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</si>
  <si>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</si>
  <si>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</si>
  <si>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</si>
  <si>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</si>
  <si>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</si>
  <si>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</si>
  <si>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</si>
  <si>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</si>
  <si>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</si>
  <si>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</si>
  <si>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</si>
  <si>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</si>
  <si>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</si>
  <si>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</si>
  <si>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</si>
  <si>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</si>
  <si>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</si>
  <si>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</si>
  <si>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</si>
  <si>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</si>
  <si>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</si>
  <si>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</si>
  <si>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</si>
  <si>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</si>
  <si>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</si>
  <si>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</si>
  <si>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</si>
  <si>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</si>
  <si>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</si>
  <si>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</si>
  <si>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</si>
  <si>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</si>
  <si>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</si>
  <si>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</si>
  <si>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</si>
  <si>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</si>
  <si>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</si>
  <si>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</si>
  <si>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</si>
  <si>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</si>
  <si>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</si>
  <si>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</si>
  <si>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</si>
  <si>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</si>
  <si>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</si>
  <si>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</si>
  <si>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</si>
  <si>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</si>
  <si>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</si>
  <si>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</si>
  <si>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</si>
  <si>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</si>
  <si>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</si>
  <si>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</si>
  <si>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</si>
  <si>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</si>
  <si>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</si>
  <si>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</si>
  <si>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</si>
  <si>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</si>
  <si>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</si>
  <si>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</si>
  <si>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</si>
  <si>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</si>
  <si>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</si>
  <si>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</si>
  <si>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</si>
  <si>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</si>
  <si>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</si>
  <si>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</si>
  <si>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</si>
  <si>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</si>
  <si>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</si>
  <si>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</si>
  <si>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</si>
  <si>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</si>
  <si>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</si>
  <si>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</si>
  <si>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</si>
  <si>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</si>
  <si>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</si>
  <si>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</si>
  <si>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</si>
  <si>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</si>
  <si>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</si>
  <si>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</si>
  <si>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</si>
  <si>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</si>
  <si>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</si>
  <si>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</si>
  <si>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</si>
  <si>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</si>
  <si>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</si>
  <si>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</si>
  <si>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</si>
  <si>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</si>
  <si>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</si>
  <si>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</si>
  <si>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</si>
  <si>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</si>
  <si>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</si>
  <si>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</si>
  <si>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</si>
  <si>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</si>
  <si>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</si>
  <si>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</si>
  <si>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</si>
  <si>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</si>
  <si>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</si>
  <si>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</si>
  <si>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</si>
  <si>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</si>
  <si>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</si>
  <si>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</si>
  <si>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</si>
  <si>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</si>
  <si>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</si>
  <si>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</si>
  <si>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</si>
  <si>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</si>
  <si>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</si>
  <si>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</si>
  <si>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</si>
  <si>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</si>
  <si>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</si>
  <si>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</si>
  <si>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</si>
  <si>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</si>
  <si>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</si>
  <si>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</si>
  <si>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</si>
  <si>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</si>
  <si>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</si>
  <si>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</si>
  <si>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</si>
  <si>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</si>
  <si>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</si>
  <si>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</si>
  <si>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</si>
  <si>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</si>
  <si>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</si>
  <si>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</si>
  <si>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</si>
  <si>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</si>
  <si>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</si>
  <si>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</si>
  <si>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</si>
  <si>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</si>
  <si>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</si>
  <si>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</si>
  <si>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</si>
  <si>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</si>
  <si>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</si>
  <si>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</si>
  <si>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</si>
  <si>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</si>
  <si>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</si>
  <si>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</si>
  <si>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</si>
  <si>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</si>
  <si>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</si>
  <si>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</si>
  <si>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</si>
  <si>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</si>
  <si>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</si>
  <si>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</si>
  <si>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</si>
  <si>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</si>
  <si>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</si>
  <si>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</si>
  <si>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</si>
  <si>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</si>
  <si>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</si>
  <si>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</si>
  <si>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</si>
  <si>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</si>
  <si>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</si>
  <si>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</si>
  <si>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</si>
  <si>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</si>
  <si>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</si>
  <si>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</si>
  <si>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</si>
  <si>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</si>
  <si>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</si>
  <si>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</si>
  <si>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</si>
  <si>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</si>
  <si>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</si>
  <si>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</si>
  <si>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</si>
  <si>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</si>
  <si>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</si>
  <si>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</si>
  <si>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</si>
  <si>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</si>
  <si>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</si>
  <si>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</si>
  <si>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</si>
  <si>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</si>
  <si>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</si>
  <si>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</si>
  <si>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</si>
  <si>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</si>
  <si>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</si>
  <si>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</si>
  <si>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</si>
  <si>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</si>
  <si>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</si>
  <si>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</si>
  <si>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</si>
  <si>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</si>
  <si>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</si>
  <si>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</si>
  <si>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</si>
  <si>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</si>
  <si>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</si>
  <si>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</si>
  <si>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</si>
  <si>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</si>
  <si>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</si>
  <si>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</si>
  <si>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</si>
  <si>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</si>
  <si>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</si>
  <si>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</si>
  <si>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</si>
  <si>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</si>
  <si>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</si>
  <si>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</si>
  <si>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</si>
  <si>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</si>
  <si>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</si>
  <si>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</si>
  <si>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</si>
  <si>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</si>
  <si>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</si>
  <si>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</si>
  <si>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</si>
  <si>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</si>
  <si>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</si>
  <si>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</si>
  <si>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</si>
  <si>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</si>
  <si>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</si>
  <si>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</si>
  <si>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</si>
  <si>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</si>
  <si>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</si>
  <si>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</si>
  <si>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</si>
  <si>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</si>
  <si>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</si>
  <si>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</si>
  <si>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</si>
  <si>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</si>
  <si>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</si>
  <si>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</si>
  <si>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</si>
  <si>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</si>
  <si>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</si>
  <si>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</si>
  <si>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</si>
  <si>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</si>
  <si>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</si>
  <si>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</si>
  <si>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</si>
  <si>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</si>
  <si>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</si>
  <si>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</si>
  <si>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</si>
  <si>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</si>
  <si>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</si>
  <si>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</si>
  <si>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</si>
  <si>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</si>
  <si>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</si>
  <si>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</si>
  <si>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</si>
  <si>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</si>
  <si>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</si>
  <si>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</si>
  <si>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</si>
  <si>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</si>
  <si>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</si>
  <si>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</si>
  <si>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</si>
  <si>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</si>
  <si>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</si>
  <si>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</si>
  <si>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</si>
  <si>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</si>
  <si>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</si>
  <si>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</si>
  <si>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</si>
  <si>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</si>
  <si>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</si>
  <si>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</si>
  <si>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</si>
  <si>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</si>
  <si>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</si>
  <si>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</si>
  <si>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</si>
  <si>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</si>
  <si>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</si>
  <si>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</si>
  <si>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</si>
  <si>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</si>
  <si>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</si>
  <si>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</si>
  <si>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</si>
  <si>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</si>
  <si>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</si>
  <si>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</si>
  <si>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</si>
  <si>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</si>
  <si>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</si>
  <si>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</si>
  <si>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</si>
  <si>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</si>
  <si>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</si>
  <si>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</si>
  <si>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</si>
  <si>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</si>
  <si>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</si>
  <si>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</si>
  <si>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</si>
  <si>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</si>
  <si>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</si>
  <si>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</si>
  <si>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</si>
  <si>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</si>
  <si>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</si>
  <si>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</si>
  <si>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</si>
  <si>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</si>
  <si>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</si>
  <si>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</si>
  <si>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</si>
  <si>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</si>
  <si>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</si>
  <si>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</si>
  <si>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</si>
  <si>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</si>
  <si>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</si>
  <si>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</si>
  <si>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</si>
  <si>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</si>
  <si>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</si>
  <si>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</si>
  <si>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</si>
  <si>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</si>
  <si>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</si>
  <si>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</si>
  <si>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</si>
  <si>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</si>
  <si>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</si>
  <si>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</si>
  <si>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</si>
  <si>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</si>
  <si>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</si>
  <si>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</si>
  <si>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</si>
  <si>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</si>
  <si>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</si>
  <si>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</si>
  <si>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</si>
  <si>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</si>
  <si>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</si>
  <si>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</si>
  <si>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</si>
  <si>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</si>
  <si>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</si>
  <si>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</si>
  <si>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</si>
  <si>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</si>
  <si>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</si>
  <si>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</si>
  <si>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</si>
  <si>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</si>
  <si>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</si>
  <si>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</si>
  <si>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</si>
  <si>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</si>
  <si>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</si>
  <si>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</si>
  <si>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</si>
  <si>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</si>
  <si>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</si>
  <si>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</si>
  <si>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</si>
  <si>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</si>
  <si>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</si>
  <si>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</si>
  <si>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</si>
  <si>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</si>
  <si>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</si>
  <si>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</si>
  <si>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</si>
  <si>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</si>
  <si>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</si>
  <si>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</si>
  <si>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</si>
  <si>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</si>
  <si>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</si>
  <si>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</si>
  <si>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</si>
  <si>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</si>
  <si>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</si>
  <si>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</si>
  <si>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</si>
  <si>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</si>
  <si>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</si>
  <si>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</si>
  <si>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</si>
  <si>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</si>
  <si>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</si>
  <si>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</si>
  <si>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</si>
  <si>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</si>
  <si>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</si>
  <si>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</si>
  <si>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</si>
  <si>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</si>
  <si>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</si>
  <si>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</si>
  <si>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</si>
  <si>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</si>
  <si>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</si>
  <si>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</si>
  <si>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</si>
  <si>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</si>
  <si>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</si>
  <si>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</si>
  <si>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</si>
  <si>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</si>
  <si>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</si>
  <si>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</si>
  <si>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</si>
  <si>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</si>
  <si>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</si>
  <si>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</si>
  <si>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</si>
  <si>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</si>
  <si>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</si>
  <si>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</si>
  <si>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</si>
  <si>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</si>
  <si>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</si>
  <si>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</si>
  <si>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</si>
  <si>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</si>
  <si>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</si>
  <si>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</si>
  <si>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</si>
  <si>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</si>
  <si>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</si>
  <si>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</si>
  <si>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</si>
  <si>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</si>
  <si>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</si>
  <si>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</si>
  <si>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</si>
  <si>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</si>
  <si>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</si>
  <si>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</si>
  <si>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</si>
  <si>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</si>
  <si>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</si>
  <si>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</si>
  <si>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</si>
  <si>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</si>
  <si>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</si>
  <si>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</si>
  <si>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</si>
  <si>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</si>
  <si>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</si>
  <si>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</si>
  <si>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</si>
  <si>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</si>
  <si>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</si>
  <si>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</si>
  <si>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</si>
  <si>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</si>
  <si>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</si>
  <si>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</si>
  <si>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</si>
  <si>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</si>
  <si>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</si>
  <si>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</si>
  <si>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</si>
  <si>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</si>
  <si>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</si>
  <si>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</si>
  <si>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</si>
  <si>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</si>
  <si>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</si>
  <si>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</si>
  <si>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</si>
  <si>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</si>
  <si>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</si>
  <si>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</si>
  <si>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</si>
  <si>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</si>
  <si>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</si>
  <si>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</si>
  <si>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</si>
  <si>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</si>
  <si>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</si>
  <si>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</si>
  <si>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</si>
  <si>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</si>
  <si>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</si>
  <si>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</si>
  <si>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</si>
  <si>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</si>
  <si>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</si>
  <si>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</si>
  <si>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</si>
  <si>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</si>
  <si>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</si>
  <si>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</si>
  <si>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</si>
  <si>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</si>
  <si>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</si>
  <si>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</si>
  <si>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</si>
  <si>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</si>
  <si>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</si>
  <si>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</si>
  <si>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</si>
  <si>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</si>
  <si>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</si>
  <si>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</si>
  <si>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</si>
  <si>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</si>
  <si>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</si>
  <si>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</si>
  <si>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</si>
  <si>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</si>
  <si>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</si>
  <si>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</si>
  <si>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</si>
  <si>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</si>
  <si>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</si>
  <si>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</si>
  <si>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</si>
  <si>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</si>
  <si>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</si>
  <si>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</si>
  <si>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</si>
  <si>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</si>
  <si>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</si>
  <si>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</si>
  <si>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</si>
  <si>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</si>
  <si>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</si>
  <si>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</si>
  <si>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</si>
  <si>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</si>
  <si>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</si>
  <si>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</si>
  <si>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</si>
  <si>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</si>
  <si>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</si>
  <si>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</si>
  <si>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</si>
  <si>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</si>
  <si>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</si>
  <si>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</si>
  <si>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</si>
  <si>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</si>
  <si>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</si>
  <si>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</si>
  <si>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</si>
  <si>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</si>
  <si>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</si>
  <si>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</si>
  <si>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</si>
  <si>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</si>
  <si>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</si>
  <si>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</si>
  <si>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</si>
  <si>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</si>
  <si>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</si>
  <si>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</si>
  <si>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</si>
  <si>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</si>
  <si>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</si>
  <si>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</si>
  <si>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</si>
  <si>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</si>
  <si>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</si>
  <si>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</si>
  <si>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</si>
  <si>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</si>
  <si>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</si>
  <si>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</si>
  <si>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</si>
  <si>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</si>
  <si>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</si>
  <si>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</si>
  <si>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</si>
  <si>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</si>
  <si>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</si>
  <si>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</si>
  <si>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</si>
  <si>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</si>
  <si>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</si>
  <si>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</si>
  <si>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</si>
  <si>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</si>
  <si>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</si>
  <si>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</si>
  <si>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</si>
  <si>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</si>
  <si>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</si>
  <si>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</si>
  <si>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</si>
  <si>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</si>
  <si>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</si>
  <si>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</si>
  <si>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</si>
  <si>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</si>
  <si>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</si>
  <si>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</si>
  <si>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</si>
  <si>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</si>
  <si>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</si>
  <si>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</si>
  <si>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</si>
  <si>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</si>
  <si>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</si>
  <si>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</si>
  <si>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</si>
  <si>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</si>
  <si>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</si>
  <si>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</si>
  <si>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</si>
  <si>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</si>
  <si>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</si>
  <si>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</si>
  <si>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</si>
  <si>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</si>
  <si>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</si>
  <si>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</si>
  <si>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</si>
  <si>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</si>
  <si>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</si>
  <si>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</si>
  <si>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</si>
  <si>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</si>
  <si>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</si>
  <si>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</si>
  <si>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</si>
  <si>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</si>
  <si>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</si>
  <si>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</si>
  <si>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</si>
  <si>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</si>
  <si>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</si>
  <si>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</si>
  <si>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</si>
  <si>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</si>
  <si>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</si>
  <si>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</si>
  <si>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</si>
  <si>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</si>
  <si>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</si>
  <si>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</si>
  <si>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</si>
  <si>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</si>
  <si>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</si>
  <si>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</si>
  <si>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</si>
  <si>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</si>
  <si>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</si>
  <si>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</si>
  <si>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</si>
  <si>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</si>
  <si>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</si>
  <si>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</si>
  <si>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</si>
  <si>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</si>
  <si>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</si>
  <si>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</si>
  <si>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</si>
  <si>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</si>
  <si>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</si>
  <si>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</si>
  <si>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</si>
  <si>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</si>
  <si>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</si>
  <si>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</si>
  <si>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</si>
  <si>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</si>
  <si>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</si>
  <si>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</si>
  <si>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</si>
  <si>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</si>
  <si>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</si>
  <si>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</si>
  <si>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</si>
  <si>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</si>
  <si>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</si>
  <si>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</si>
  <si>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</si>
  <si>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</si>
  <si>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</si>
  <si>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</si>
  <si>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</si>
  <si>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</si>
  <si>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</si>
  <si>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</si>
  <si>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</si>
  <si>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</si>
  <si>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</si>
  <si>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</si>
  <si>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</si>
  <si>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</si>
  <si>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</si>
  <si>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</si>
  <si>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</si>
  <si>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</si>
  <si>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</si>
  <si>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</si>
  <si>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</si>
  <si>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</si>
  <si>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</si>
  <si>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</si>
  <si>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</si>
  <si>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</si>
  <si>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</si>
  <si>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</si>
  <si>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</si>
  <si>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</si>
  <si>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</si>
  <si>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</si>
  <si>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</si>
  <si>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</si>
  <si>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</si>
  <si>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</si>
  <si>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</si>
  <si>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</si>
  <si>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</si>
  <si>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</si>
  <si>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</si>
  <si>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</si>
  <si>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</si>
  <si>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</si>
  <si>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</si>
  <si>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</si>
  <si>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</si>
  <si>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</si>
  <si>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</si>
  <si>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</si>
  <si>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</si>
  <si>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</si>
  <si>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</si>
  <si>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</si>
  <si>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</si>
  <si>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</si>
  <si>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</si>
  <si>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</si>
  <si>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</si>
  <si>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</si>
  <si>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</si>
  <si>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</si>
  <si>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</si>
  <si>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</si>
  <si>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</si>
  <si>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</si>
  <si>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</si>
  <si>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</si>
  <si>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</si>
  <si>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</si>
  <si>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</si>
  <si>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</si>
  <si>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</si>
  <si>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</si>
  <si>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</si>
  <si>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</si>
  <si>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</si>
  <si>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</si>
  <si>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</si>
  <si>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</si>
  <si>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</si>
  <si>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</si>
  <si>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</si>
  <si>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</si>
  <si>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</si>
  <si>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</si>
  <si>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</si>
  <si>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</si>
  <si>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</si>
  <si>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</si>
  <si>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</si>
  <si>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</si>
  <si>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</si>
  <si>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</si>
  <si>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</si>
  <si>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</si>
  <si>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</si>
  <si>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</si>
  <si>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</si>
  <si>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</si>
  <si>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</si>
  <si>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</si>
  <si>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</si>
  <si>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</si>
  <si>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</si>
  <si>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</si>
  <si>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</si>
  <si>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</si>
  <si>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</si>
  <si>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</si>
  <si>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</si>
  <si>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</si>
  <si>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</si>
  <si>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</si>
  <si>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</si>
  <si>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</si>
  <si>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</si>
  <si>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</si>
  <si>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</si>
  <si>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</si>
  <si>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</si>
  <si>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</si>
  <si>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</si>
  <si>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</si>
  <si>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</si>
  <si>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</si>
  <si>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</si>
  <si>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</si>
  <si>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</si>
  <si>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</si>
  <si>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</si>
  <si>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</si>
  <si>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</si>
  <si>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</si>
  <si>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</si>
  <si>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</si>
  <si>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</si>
  <si>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</si>
  <si>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</si>
  <si>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</si>
  <si>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</si>
  <si>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</si>
  <si>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</si>
  <si>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</si>
  <si>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</si>
  <si>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</si>
  <si>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</si>
  <si>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</si>
  <si>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</si>
  <si>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</si>
  <si>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</si>
  <si>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</si>
  <si>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</si>
  <si>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</si>
  <si>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</si>
  <si>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</si>
  <si>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</si>
  <si>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</si>
  <si>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</si>
  <si>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</si>
  <si>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</si>
  <si>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</si>
  <si>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</si>
  <si>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</si>
  <si>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</si>
  <si>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</si>
  <si>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</si>
  <si>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</si>
  <si>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</si>
  <si>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</si>
  <si>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</si>
  <si>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</si>
  <si>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</si>
  <si>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</si>
  <si>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</si>
  <si>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</si>
  <si>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</si>
  <si>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</si>
  <si>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</si>
  <si>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</si>
  <si>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</si>
  <si>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</si>
  <si>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</si>
  <si>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</si>
  <si>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</si>
  <si>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</si>
  <si>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</si>
  <si>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</si>
  <si>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</si>
  <si>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</si>
  <si>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</si>
  <si>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</si>
  <si>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</si>
  <si>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</si>
  <si>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</si>
  <si>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</si>
  <si>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</si>
  <si>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</si>
  <si>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</si>
  <si>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</si>
  <si>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</si>
  <si>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</si>
  <si>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</si>
  <si>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</si>
  <si>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</si>
  <si>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</si>
  <si>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</si>
  <si>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</si>
  <si>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</si>
  <si>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</si>
  <si>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</si>
  <si>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</si>
  <si>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</si>
  <si>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</si>
  <si>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</si>
  <si>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</si>
  <si>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</si>
  <si>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</si>
  <si>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</si>
  <si>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</si>
  <si>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</si>
  <si>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</si>
  <si>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</si>
  <si>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</si>
  <si>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</si>
  <si>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</si>
  <si>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</si>
  <si>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</si>
  <si>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</si>
  <si>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</si>
  <si>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</si>
  <si>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</si>
  <si>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</si>
  <si>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</si>
  <si>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</si>
  <si>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</si>
  <si>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</si>
  <si>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</si>
  <si>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</si>
  <si>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</si>
  <si>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</si>
  <si>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</si>
  <si>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</si>
  <si>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</si>
  <si>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</si>
  <si>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</si>
  <si>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</si>
  <si>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</si>
  <si>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</si>
  <si>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</si>
  <si>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</si>
  <si>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</si>
  <si>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</si>
  <si>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</si>
  <si>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</si>
  <si>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</si>
  <si>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</si>
  <si>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</si>
  <si>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</si>
  <si>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</si>
  <si>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</si>
  <si>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</si>
  <si>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</si>
  <si>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</si>
  <si>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</si>
  <si>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</si>
  <si>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</si>
  <si>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</si>
  <si>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</si>
  <si>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</si>
  <si>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</si>
  <si>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</si>
  <si>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</si>
  <si>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</si>
  <si>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</si>
  <si>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</si>
  <si>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</si>
  <si>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</si>
  <si>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</si>
  <si>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</si>
  <si>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</si>
  <si>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</si>
  <si>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</si>
  <si>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</si>
  <si>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</si>
  <si>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</si>
  <si>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</si>
  <si>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</si>
  <si>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</si>
  <si>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</si>
  <si>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</si>
  <si>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</si>
  <si>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</si>
  <si>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</si>
  <si>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</si>
  <si>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</si>
  <si>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</si>
  <si>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</si>
  <si>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</si>
  <si>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</si>
  <si>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</si>
  <si>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</si>
  <si>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</si>
  <si>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</si>
  <si>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</si>
  <si>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</si>
  <si>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</si>
  <si>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</si>
  <si>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</si>
  <si>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</si>
  <si>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</si>
  <si>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</si>
  <si>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</si>
  <si>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</si>
  <si>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</si>
  <si>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</si>
  <si>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</si>
  <si>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</si>
  <si>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</si>
  <si>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</si>
  <si>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</si>
  <si>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</si>
  <si>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</si>
  <si>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</si>
  <si>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</si>
  <si>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</si>
  <si>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</si>
  <si>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</si>
  <si>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</si>
  <si>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</si>
  <si>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</si>
  <si>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</si>
  <si>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</si>
  <si>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</si>
  <si>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</si>
  <si>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</si>
  <si>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</si>
  <si>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</si>
  <si>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</si>
  <si>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</si>
  <si>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</si>
  <si>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</si>
  <si>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</si>
  <si>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</si>
  <si>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</si>
  <si>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</si>
  <si>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</si>
  <si>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</si>
  <si>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</si>
  <si>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</si>
  <si>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</si>
  <si>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</si>
  <si>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</si>
  <si>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</si>
  <si>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</si>
  <si>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</si>
  <si>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</si>
  <si>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</si>
  <si>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</si>
  <si>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</si>
  <si>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</si>
  <si>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</si>
  <si>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</si>
  <si>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</si>
  <si>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</si>
  <si>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</si>
  <si>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</si>
  <si>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</si>
  <si>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</si>
  <si>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</si>
  <si>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</si>
  <si>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</si>
  <si>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</si>
  <si>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</si>
  <si>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</si>
  <si>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</si>
  <si>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</si>
  <si>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</si>
  <si>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</si>
  <si>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</si>
  <si>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</si>
  <si>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</si>
  <si>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</si>
  <si>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</si>
  <si>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</si>
  <si>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</si>
  <si>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</si>
  <si>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</si>
  <si>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</si>
  <si>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</si>
  <si>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</si>
  <si>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</si>
  <si>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</si>
  <si>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</si>
  <si>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</si>
  <si>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</si>
  <si>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</si>
  <si>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</si>
  <si>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</si>
  <si>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</si>
  <si>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</si>
  <si>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</si>
  <si>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</si>
  <si>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</si>
  <si>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</si>
  <si>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</si>
  <si>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</si>
  <si>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</si>
  <si>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</si>
  <si>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</si>
  <si>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</si>
  <si>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</si>
  <si>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</si>
  <si>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</si>
  <si>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</si>
  <si>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</si>
  <si>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</si>
  <si>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</si>
  <si>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</si>
  <si>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</si>
  <si>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</si>
  <si>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</si>
  <si>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</si>
  <si>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</si>
  <si>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</si>
  <si>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</si>
  <si>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</si>
  <si>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</si>
  <si>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</si>
  <si>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</si>
  <si>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</si>
  <si>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</si>
  <si>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</si>
  <si>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</si>
  <si>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</si>
  <si>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</si>
  <si>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</si>
  <si>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</si>
  <si>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</si>
  <si>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</si>
  <si>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</si>
  <si>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</si>
  <si>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</si>
  <si>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</si>
  <si>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</si>
  <si>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</si>
  <si>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</si>
  <si>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</si>
  <si>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</si>
  <si>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</si>
  <si>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</si>
  <si>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</si>
  <si>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</si>
  <si>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</si>
  <si>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</si>
  <si>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</si>
  <si>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</si>
  <si>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</si>
  <si>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</si>
  <si>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</si>
  <si>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</si>
  <si>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</si>
  <si>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</si>
  <si>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</si>
  <si>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</si>
  <si>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</si>
  <si>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</si>
  <si>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</si>
  <si>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</si>
  <si>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</si>
  <si>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</si>
  <si>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</si>
  <si>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</si>
  <si>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</si>
  <si>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</si>
  <si>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</si>
  <si>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</si>
  <si>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</si>
  <si>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</si>
  <si>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</si>
  <si>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</si>
  <si>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</si>
  <si>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</si>
  <si>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</si>
  <si>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</si>
  <si>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</si>
  <si>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</si>
  <si>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</si>
  <si>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</si>
  <si>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</si>
  <si>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</si>
  <si>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</si>
  <si>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</si>
  <si>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</si>
  <si>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</si>
  <si>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</si>
  <si>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</si>
  <si>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</si>
  <si>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</si>
  <si>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</si>
  <si>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</si>
  <si>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</si>
  <si>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</si>
  <si>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</si>
  <si>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</si>
  <si>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</si>
  <si>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</si>
  <si>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</si>
  <si>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</si>
  <si>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</si>
  <si>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</si>
  <si>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</si>
  <si>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</si>
  <si>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</si>
  <si>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</si>
  <si>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</si>
  <si>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</si>
  <si>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</si>
  <si>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</si>
  <si>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</si>
  <si>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</si>
  <si>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</si>
  <si>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</si>
  <si>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</si>
  <si>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</si>
  <si>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</si>
  <si>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</si>
  <si>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</si>
  <si>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</si>
  <si>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</si>
  <si>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</si>
  <si>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</si>
  <si>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</si>
  <si>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</si>
  <si>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</si>
  <si>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</si>
  <si>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</si>
  <si>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</si>
  <si>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</si>
  <si>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</si>
  <si>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</si>
  <si>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</si>
  <si>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</si>
  <si>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</si>
  <si>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</si>
  <si>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</si>
  <si>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</si>
  <si>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</si>
  <si>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</si>
  <si>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</si>
  <si>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</si>
  <si>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</si>
  <si>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</si>
  <si>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</si>
  <si>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</si>
  <si>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</si>
  <si>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</si>
  <si>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</si>
  <si>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</si>
  <si>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</si>
  <si>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</si>
  <si>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</si>
  <si>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</si>
  <si>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</si>
  <si>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</si>
  <si>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</si>
  <si>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</si>
  <si>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</si>
  <si>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</si>
  <si>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</si>
  <si>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</si>
  <si>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</si>
  <si>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</si>
  <si>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</si>
  <si>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</si>
  <si>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</si>
  <si>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</si>
  <si>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</si>
  <si>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</si>
  <si>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</si>
  <si>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</si>
  <si>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</si>
  <si>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</si>
  <si>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</si>
  <si>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</si>
  <si>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</si>
  <si>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</si>
  <si>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</si>
  <si>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</si>
  <si>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</si>
  <si>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</si>
  <si>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</si>
  <si>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</si>
  <si>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</si>
  <si>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</si>
  <si>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</si>
  <si>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</si>
  <si>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</si>
  <si>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</si>
  <si>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</si>
  <si>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</si>
  <si>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</si>
  <si>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</si>
  <si>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</si>
  <si>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</si>
  <si>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</si>
  <si>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</si>
  <si>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</si>
  <si>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</si>
  <si>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</si>
  <si>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</si>
  <si>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</si>
  <si>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</si>
  <si>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</si>
  <si>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</si>
  <si>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</si>
  <si>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</si>
  <si>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</si>
  <si>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</si>
  <si>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</si>
  <si>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</si>
  <si>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</si>
  <si>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</si>
  <si>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</si>
  <si>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</si>
  <si>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</si>
  <si>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</si>
  <si>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</si>
  <si>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</si>
  <si>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</si>
  <si>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</si>
  <si>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</si>
  <si>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</si>
  <si>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</si>
  <si>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</si>
  <si>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</si>
  <si>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</si>
  <si>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</si>
  <si>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</si>
  <si>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</si>
  <si>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</si>
  <si>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</si>
  <si>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</si>
  <si>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</si>
  <si>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</si>
  <si>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</si>
  <si>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</si>
  <si>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</si>
  <si>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</si>
  <si>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</si>
  <si>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</si>
  <si>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</si>
  <si>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</si>
  <si>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</si>
  <si>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</si>
  <si>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</si>
  <si>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</si>
  <si>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</si>
  <si>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</si>
  <si>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</si>
  <si>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</si>
  <si>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</si>
  <si>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</si>
  <si>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</si>
  <si>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</si>
  <si>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</si>
  <si>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</si>
  <si>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</si>
  <si>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</si>
  <si>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</si>
  <si>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</si>
  <si>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</si>
  <si>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</si>
  <si>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</si>
  <si>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</si>
  <si>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</si>
  <si>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</si>
  <si>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</si>
  <si>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</si>
  <si>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</si>
  <si>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</si>
  <si>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</si>
  <si>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</si>
  <si>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</si>
  <si>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</si>
  <si>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</si>
  <si>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</si>
  <si>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</si>
  <si>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</si>
  <si>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</si>
  <si>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</si>
  <si>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</si>
  <si>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</si>
  <si>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</si>
  <si>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</si>
  <si>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</si>
  <si>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</si>
  <si>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</si>
  <si>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</si>
  <si>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</si>
  <si>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</si>
  <si>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</si>
  <si>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</si>
  <si>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</si>
  <si>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</si>
  <si>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</si>
  <si>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</si>
  <si>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</si>
  <si>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</si>
  <si>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</si>
  <si>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</si>
  <si>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</si>
  <si>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</si>
  <si>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</si>
  <si>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</si>
  <si>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</si>
  <si>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</si>
  <si>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</si>
  <si>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</si>
  <si>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</si>
  <si>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</si>
  <si>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</si>
  <si>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</si>
  <si>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</si>
  <si>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</si>
  <si>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</si>
  <si>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</si>
  <si>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</si>
  <si>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</si>
  <si>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</si>
  <si>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</si>
  <si>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</si>
  <si>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</si>
  <si>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</si>
  <si>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</si>
  <si>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</si>
  <si>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</si>
  <si>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</si>
  <si>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</si>
  <si>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</si>
  <si>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</si>
  <si>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</si>
  <si>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</si>
  <si>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</si>
  <si>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</si>
  <si>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</si>
  <si>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</si>
  <si>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</si>
  <si>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</si>
  <si>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</si>
  <si>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</si>
  <si>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</si>
  <si>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</si>
  <si>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</si>
  <si>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</si>
  <si>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</si>
  <si>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</si>
  <si>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</si>
  <si>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</si>
  <si>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</si>
  <si>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</si>
  <si>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</si>
  <si>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</si>
  <si>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</si>
  <si>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</si>
  <si>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</si>
  <si>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</si>
  <si>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</si>
  <si>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</si>
  <si>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</si>
  <si>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</si>
  <si>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</si>
  <si>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</si>
  <si>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</si>
  <si>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</si>
  <si>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</si>
  <si>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</si>
  <si>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</si>
  <si>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</si>
  <si>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</si>
  <si>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</si>
  <si>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</si>
  <si>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</si>
  <si>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</si>
  <si>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</si>
  <si>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</si>
  <si>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</si>
  <si>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</si>
  <si>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</si>
  <si>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</si>
  <si>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</si>
  <si>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</si>
  <si>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</si>
  <si>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</si>
  <si>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</si>
  <si>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</si>
  <si>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</si>
  <si>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</si>
  <si>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</si>
  <si>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</si>
  <si>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</si>
  <si>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</si>
  <si>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</si>
  <si>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</si>
  <si>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</si>
  <si>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</si>
  <si>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</si>
  <si>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</si>
  <si>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</si>
  <si>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</si>
  <si>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</si>
  <si>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</si>
  <si>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</si>
  <si>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</si>
  <si>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</si>
  <si>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</si>
  <si>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</si>
  <si>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</si>
  <si>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</si>
  <si>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</si>
  <si>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</si>
  <si>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</si>
  <si>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</si>
  <si>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</si>
  <si>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</si>
  <si>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</si>
  <si>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</si>
  <si>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</si>
  <si>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</si>
  <si>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</si>
  <si>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</si>
  <si>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</si>
  <si>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</si>
  <si>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</si>
  <si>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</si>
  <si>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</si>
  <si>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</si>
  <si>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</si>
  <si>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</si>
  <si>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</si>
  <si>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</si>
  <si>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</si>
  <si>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</si>
  <si>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</si>
  <si>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</si>
  <si>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</si>
  <si>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</si>
  <si>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</si>
  <si>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</si>
  <si>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</si>
  <si>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</si>
  <si>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</si>
  <si>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</si>
  <si>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</si>
  <si>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</si>
  <si>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</si>
  <si>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</si>
  <si>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</si>
  <si>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</si>
  <si>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</si>
  <si>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</si>
  <si>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</si>
  <si>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</si>
  <si>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</si>
  <si>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</si>
  <si>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</si>
  <si>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</si>
  <si>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</si>
  <si>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</si>
  <si>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</si>
  <si>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</si>
  <si>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</si>
  <si>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</si>
  <si>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</si>
  <si>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</si>
  <si>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</si>
  <si>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</si>
  <si>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</si>
  <si>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</si>
  <si>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</si>
  <si>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</si>
  <si>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</si>
  <si>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</si>
  <si>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</si>
  <si>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</si>
  <si>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</si>
  <si>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</si>
  <si>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</si>
  <si>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</si>
  <si>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</si>
  <si>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</si>
  <si>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</si>
  <si>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</si>
  <si>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</si>
  <si>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</si>
  <si>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</si>
  <si>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</si>
  <si>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</si>
  <si>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</si>
  <si>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</si>
  <si>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</si>
  <si>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</si>
  <si>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</si>
  <si>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</si>
  <si>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</si>
  <si>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</si>
  <si>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</si>
  <si>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</si>
  <si>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</si>
  <si>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</si>
  <si>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</si>
  <si>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</si>
  <si>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</si>
  <si>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</si>
  <si>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</si>
  <si>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</si>
  <si>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</si>
  <si>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</si>
  <si>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</si>
  <si>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</si>
  <si>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</si>
  <si>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</si>
  <si>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</si>
  <si>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</si>
  <si>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</si>
  <si>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</si>
  <si>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</si>
  <si>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</si>
  <si>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</si>
  <si>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</si>
  <si>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</si>
  <si>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</si>
  <si>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</si>
  <si>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</si>
  <si>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</si>
  <si>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</si>
  <si>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</si>
  <si>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</si>
  <si>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</si>
  <si>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</si>
  <si>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</si>
  <si>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</si>
  <si>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</si>
  <si>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</si>
  <si>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</si>
  <si>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</si>
  <si>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</si>
  <si>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</si>
  <si>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</si>
  <si>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</si>
  <si>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</si>
  <si>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</si>
  <si>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</si>
  <si>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</si>
  <si>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</si>
  <si>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</si>
  <si>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</si>
  <si>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</si>
  <si>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</si>
  <si>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</si>
  <si>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</si>
  <si>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</si>
  <si>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</si>
  <si>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</si>
  <si>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</si>
  <si>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</si>
  <si>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</si>
  <si>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</si>
  <si>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</si>
  <si>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</si>
  <si>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</si>
  <si>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</si>
  <si>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</si>
  <si>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</si>
  <si>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</si>
  <si>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</si>
  <si>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</si>
  <si>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</si>
  <si>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</si>
  <si>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</si>
  <si>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</si>
  <si>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</si>
  <si>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</si>
  <si>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</si>
  <si>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</si>
  <si>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</si>
  <si>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</si>
  <si>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</si>
  <si>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</si>
  <si>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</si>
  <si>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</si>
  <si>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</si>
  <si>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</si>
  <si>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</si>
  <si>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</si>
  <si>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</si>
  <si>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</si>
  <si>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</si>
  <si>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</si>
  <si>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</si>
  <si>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</si>
  <si>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</si>
  <si>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</si>
  <si>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</si>
  <si>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</si>
  <si>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</si>
  <si>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</si>
  <si>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</si>
  <si>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</si>
  <si>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</si>
  <si>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</si>
  <si>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</si>
  <si>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</si>
  <si>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</si>
  <si>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</si>
  <si>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</si>
  <si>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</si>
  <si>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</si>
  <si>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</si>
  <si>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</si>
  <si>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</si>
  <si>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</si>
  <si>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</si>
  <si>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</si>
  <si>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</si>
  <si>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</si>
  <si>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</si>
  <si>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</si>
  <si>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</si>
  <si>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</si>
  <si>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</si>
  <si>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</si>
  <si>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</si>
  <si>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</si>
  <si>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</si>
  <si>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</si>
  <si>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</si>
  <si>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</si>
  <si>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</si>
  <si>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</si>
  <si>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</si>
  <si>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</si>
  <si>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</si>
  <si>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</si>
  <si>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</si>
  <si>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</si>
  <si>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</si>
  <si>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</si>
  <si>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</si>
  <si>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</si>
  <si>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</si>
  <si>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</si>
  <si>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</si>
  <si>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</si>
  <si>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</si>
  <si>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</si>
  <si>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</si>
  <si>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</si>
  <si>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</si>
  <si>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</si>
  <si>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</si>
  <si>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</si>
  <si>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</si>
  <si>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</si>
  <si>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</si>
  <si>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</si>
  <si>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</si>
  <si>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</si>
  <si>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</si>
  <si>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</si>
  <si>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</si>
  <si>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</si>
  <si>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</si>
  <si>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</si>
  <si>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</si>
  <si>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</si>
  <si>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</si>
  <si>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</si>
  <si>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</si>
  <si>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</si>
  <si>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</si>
  <si>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</si>
  <si>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</si>
  <si>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</si>
  <si>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</si>
  <si>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</si>
  <si>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</si>
  <si>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</si>
  <si>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</si>
  <si>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</si>
  <si>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</si>
  <si>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</si>
  <si>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</si>
  <si>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</si>
  <si>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</si>
  <si>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</si>
  <si>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</si>
  <si>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</si>
  <si>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</si>
  <si>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</si>
  <si>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</si>
  <si>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</si>
  <si>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</si>
  <si>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</si>
  <si>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</si>
  <si>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</si>
  <si>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</si>
  <si>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</si>
  <si>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</si>
  <si>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</si>
  <si>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</si>
  <si>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</si>
  <si>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</si>
  <si>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</si>
  <si>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</si>
  <si>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</si>
  <si>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</si>
  <si>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</si>
  <si>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</si>
  <si>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</si>
  <si>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</si>
  <si>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</si>
  <si>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</si>
  <si>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</si>
  <si>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</si>
  <si>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</si>
  <si>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</si>
  <si>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</si>
  <si>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</si>
  <si>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</si>
  <si>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</si>
  <si>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</si>
  <si>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</si>
  <si>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</si>
  <si>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</si>
  <si>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</si>
  <si>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</si>
  <si>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</si>
  <si>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</si>
  <si>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</si>
  <si>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</si>
  <si>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</si>
  <si>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</si>
  <si>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</si>
  <si>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</si>
  <si>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</si>
  <si>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</si>
  <si>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</si>
  <si>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</si>
  <si>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</si>
  <si>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</si>
  <si>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</si>
  <si>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</si>
  <si>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</si>
  <si>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</si>
  <si>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</si>
  <si>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</si>
  <si>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</si>
  <si>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</si>
  <si>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</si>
  <si>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</si>
  <si>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</si>
  <si>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</si>
  <si>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</si>
  <si>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</si>
  <si>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</si>
  <si>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</si>
  <si>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</si>
  <si>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</si>
  <si>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</si>
  <si>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</si>
  <si>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</si>
  <si>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</si>
  <si>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</si>
  <si>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</si>
  <si>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</si>
  <si>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</si>
  <si>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</si>
  <si>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</si>
  <si>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</si>
  <si>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</si>
  <si>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</si>
  <si>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</si>
  <si>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</si>
  <si>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</si>
  <si>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</si>
  <si>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</si>
  <si>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</si>
  <si>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</si>
  <si>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</si>
  <si>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</si>
  <si>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</si>
  <si>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</si>
  <si>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</si>
  <si>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</si>
  <si>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</si>
  <si>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</si>
  <si>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</si>
  <si>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</si>
  <si>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</si>
  <si>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</si>
  <si>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</si>
  <si>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</si>
  <si>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</si>
  <si>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</si>
  <si>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</si>
  <si>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</si>
  <si>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</si>
  <si>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</si>
  <si>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</si>
  <si>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</si>
  <si>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</si>
  <si>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</si>
  <si>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</si>
  <si>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</si>
  <si>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</si>
  <si>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</si>
  <si>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</si>
  <si>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</si>
  <si>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</si>
  <si>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</si>
  <si>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</si>
  <si>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</si>
  <si>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</si>
  <si>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</si>
  <si>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</si>
  <si>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</si>
  <si>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</si>
  <si>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</si>
  <si>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</si>
  <si>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</si>
  <si>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</si>
  <si>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</si>
  <si>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</si>
  <si>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</si>
  <si>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</si>
  <si>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</si>
  <si>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</si>
  <si>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</si>
  <si>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</si>
  <si>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</si>
  <si>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</si>
  <si>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</si>
  <si>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</si>
  <si>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</si>
  <si>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</si>
  <si>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</si>
  <si>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</si>
  <si>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</si>
  <si>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</si>
  <si>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</si>
  <si>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</si>
  <si>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</si>
  <si>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</si>
  <si>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</si>
  <si>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</si>
  <si>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</si>
  <si>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</si>
  <si>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</si>
  <si>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</si>
  <si>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</si>
  <si>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</si>
  <si>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</si>
  <si>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</si>
  <si>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</si>
  <si>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</si>
  <si>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</si>
  <si>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</si>
  <si>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</si>
  <si>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</si>
  <si>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</si>
  <si>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</si>
  <si>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</si>
  <si>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</si>
  <si>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</si>
  <si>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</si>
  <si>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</si>
  <si>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</si>
  <si>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</si>
  <si>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</si>
  <si>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</si>
  <si>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</si>
  <si>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</si>
  <si>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</si>
  <si>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</si>
  <si>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</si>
  <si>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</si>
  <si>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</si>
  <si>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</si>
  <si>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</si>
  <si>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</si>
  <si>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</si>
  <si>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</si>
  <si>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</si>
  <si>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</si>
  <si>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</si>
  <si>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</si>
  <si>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</si>
  <si>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</si>
  <si>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</si>
  <si>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</si>
  <si>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</si>
  <si>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</si>
  <si>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</si>
  <si>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</si>
  <si>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</si>
  <si>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</si>
  <si>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</si>
  <si>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</si>
  <si>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</si>
  <si>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</si>
  <si>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</si>
  <si>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</si>
  <si>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</si>
  <si>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</si>
  <si>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</si>
  <si>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</si>
  <si>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</si>
  <si>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</si>
  <si>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</si>
  <si>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</si>
  <si>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</si>
  <si>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</si>
  <si>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</si>
  <si>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</si>
  <si>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</si>
  <si>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</si>
  <si>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</si>
  <si>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</si>
  <si>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</si>
  <si>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</si>
  <si>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</si>
  <si>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</si>
  <si>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</si>
  <si>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</si>
  <si>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</si>
  <si>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</si>
  <si>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</si>
  <si>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</si>
  <si>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</si>
  <si>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</si>
  <si>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</si>
  <si>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</si>
  <si>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</si>
  <si>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</si>
  <si>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</si>
  <si>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</si>
  <si>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</si>
  <si>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</si>
  <si>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</si>
  <si>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</si>
  <si>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</si>
  <si>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</si>
  <si>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</si>
  <si>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</si>
  <si>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</si>
  <si>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</si>
  <si>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</si>
  <si>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</si>
  <si>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</si>
  <si>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</si>
  <si>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</si>
  <si>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</si>
  <si>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</si>
  <si>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</si>
  <si>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</si>
  <si>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</si>
  <si>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</si>
  <si>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</si>
  <si>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</si>
  <si>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</si>
  <si>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</si>
  <si>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</si>
  <si>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</si>
  <si>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</si>
  <si>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</si>
  <si>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</si>
  <si>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</si>
  <si>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</si>
  <si>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</si>
  <si>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</si>
  <si>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</si>
  <si>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</si>
  <si>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</si>
  <si>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</si>
  <si>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</si>
  <si>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</si>
  <si>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</si>
  <si>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</si>
  <si>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</si>
  <si>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</si>
  <si>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</si>
  <si>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</si>
  <si>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</si>
  <si>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</si>
  <si>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</si>
  <si>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</si>
  <si>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</si>
  <si>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</si>
  <si>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</si>
  <si>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</si>
  <si>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</si>
  <si>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</si>
  <si>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</si>
  <si>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</si>
  <si>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</si>
  <si>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</si>
  <si>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</si>
  <si>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</si>
  <si>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</si>
  <si>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</si>
  <si>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</si>
  <si>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</si>
  <si>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</si>
  <si>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</si>
  <si>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</si>
  <si>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</si>
  <si>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</si>
  <si>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</si>
  <si>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</si>
  <si>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</si>
  <si>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</si>
  <si>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</si>
  <si>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</si>
  <si>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</si>
  <si>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</si>
  <si>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</si>
  <si>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</si>
  <si>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</si>
  <si>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</si>
  <si>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</si>
  <si>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</si>
  <si>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</si>
  <si>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</si>
  <si>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</si>
  <si>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</si>
  <si>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</si>
  <si>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</si>
  <si>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</si>
  <si>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</si>
  <si>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</si>
  <si>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</si>
  <si>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</si>
  <si>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</si>
  <si>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</si>
  <si>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</si>
  <si>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</si>
  <si>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</si>
  <si>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</si>
  <si>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</si>
  <si>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</si>
  <si>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</si>
  <si>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</si>
  <si>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</si>
  <si>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</si>
  <si>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</si>
  <si>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</si>
  <si>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</si>
  <si>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</si>
  <si>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</si>
  <si>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</si>
  <si>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</si>
  <si>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</si>
  <si>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</si>
  <si>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</si>
  <si>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</si>
  <si>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</si>
  <si>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</si>
  <si>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</si>
  <si>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</si>
  <si>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</si>
  <si>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</si>
  <si>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</si>
  <si>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</si>
  <si>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</si>
  <si>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</si>
  <si>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</si>
  <si>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</si>
  <si>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</si>
  <si>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</si>
  <si>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</si>
  <si>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</si>
  <si>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</si>
  <si>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</si>
  <si>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</si>
  <si>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</si>
  <si>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</si>
  <si>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</si>
  <si>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</si>
  <si>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</si>
  <si>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</si>
  <si>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</si>
  <si>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</si>
  <si>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</si>
  <si>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</si>
  <si>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</si>
  <si>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</si>
  <si>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</si>
  <si>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</si>
  <si>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</si>
  <si>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</si>
  <si>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</si>
  <si>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</si>
  <si>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</si>
  <si>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</si>
  <si>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</si>
  <si>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</si>
  <si>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</si>
  <si>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</si>
  <si>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</si>
  <si>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</si>
  <si>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</si>
  <si>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</si>
  <si>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</si>
  <si>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</si>
  <si>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</si>
  <si>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</si>
  <si>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</si>
  <si>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</si>
  <si>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</si>
  <si>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</si>
  <si>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</si>
  <si>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</si>
  <si>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</si>
  <si>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</si>
  <si>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</si>
  <si>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</si>
  <si>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</si>
  <si>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</si>
  <si>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</si>
  <si>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</si>
  <si>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</si>
  <si>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</si>
  <si>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</si>
  <si>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</si>
  <si>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</si>
  <si>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</si>
  <si>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</si>
  <si>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</si>
  <si>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</si>
  <si>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</si>
  <si>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</si>
  <si>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</si>
  <si>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</si>
  <si>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</si>
  <si>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</si>
  <si>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</si>
  <si>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</si>
  <si>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</si>
  <si>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</si>
  <si>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</si>
  <si>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</si>
  <si>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</si>
  <si>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</si>
  <si>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</si>
  <si>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</si>
  <si>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</si>
  <si>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</si>
  <si>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</si>
  <si>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</si>
  <si>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</si>
  <si>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</si>
  <si>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</si>
  <si>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</si>
  <si>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</si>
  <si>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</si>
  <si>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</si>
  <si>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</si>
  <si>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</si>
  <si>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</si>
  <si>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</si>
  <si>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</si>
  <si>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</si>
  <si>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</si>
  <si>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</si>
  <si>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</si>
  <si>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</si>
  <si>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</si>
  <si>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</si>
  <si>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</si>
  <si>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</si>
  <si>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</si>
  <si>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</si>
  <si>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</si>
  <si>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</si>
  <si>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</si>
  <si>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</si>
  <si>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</si>
  <si>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</si>
  <si>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</si>
  <si>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</si>
  <si>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</si>
  <si>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</si>
  <si>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</si>
  <si>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</si>
  <si>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</si>
  <si>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</si>
  <si>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</si>
  <si>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</si>
  <si>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</si>
  <si>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</si>
  <si>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</si>
  <si>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</si>
  <si>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</si>
  <si>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</si>
  <si>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</si>
  <si>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</si>
  <si>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</si>
  <si>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</si>
  <si>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</si>
  <si>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</si>
  <si>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</si>
  <si>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</si>
  <si>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</si>
  <si>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</si>
  <si>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</si>
  <si>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</si>
  <si>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</si>
  <si>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</si>
  <si>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</si>
  <si>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</si>
  <si>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</si>
  <si>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</si>
  <si>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</si>
  <si>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</si>
  <si>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</si>
  <si>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</si>
  <si>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</si>
  <si>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</si>
  <si>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</si>
  <si>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</si>
  <si>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</si>
  <si>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</si>
  <si>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</si>
  <si>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</si>
  <si>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</si>
  <si>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</si>
  <si>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</si>
  <si>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</si>
  <si>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</si>
  <si>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</si>
  <si>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</si>
  <si>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</si>
  <si>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</si>
  <si>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</si>
  <si>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</si>
  <si>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</si>
  <si>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</si>
  <si>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</si>
  <si>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</si>
  <si>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</si>
  <si>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</si>
  <si>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</si>
  <si>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</si>
  <si>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</si>
  <si>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</si>
  <si>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</si>
  <si>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</si>
  <si>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</si>
  <si>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</si>
  <si>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</si>
  <si>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</si>
  <si>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</si>
  <si>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</si>
  <si>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</si>
  <si>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</si>
  <si>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</si>
  <si>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</si>
  <si>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</si>
  <si>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</si>
  <si>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</si>
  <si>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</si>
  <si>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</si>
  <si>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</si>
  <si>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</si>
  <si>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</si>
  <si>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</si>
  <si>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</si>
  <si>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</si>
  <si>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</si>
  <si>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</si>
  <si>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</si>
  <si>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</si>
  <si>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</si>
  <si>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</si>
  <si>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</si>
  <si>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</si>
  <si>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</si>
  <si>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</si>
  <si>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</si>
  <si>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</si>
  <si>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</si>
  <si>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</si>
  <si>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</si>
  <si>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</si>
  <si>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</si>
  <si>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</si>
  <si>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</si>
  <si>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</si>
  <si>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</si>
  <si>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</si>
  <si>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</si>
  <si>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</si>
  <si>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</si>
  <si>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</si>
  <si>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</si>
  <si>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</si>
  <si>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</si>
  <si>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</si>
  <si>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</si>
  <si>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</si>
  <si>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</si>
  <si>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</si>
  <si>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</si>
  <si>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</si>
  <si>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</si>
  <si>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</si>
  <si>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</si>
  <si>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</si>
  <si>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</si>
  <si>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</si>
  <si>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</si>
  <si>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</si>
  <si>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</si>
  <si>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</si>
  <si>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</si>
  <si>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</si>
  <si>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</si>
  <si>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</si>
  <si>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</si>
  <si>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</si>
  <si>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</si>
  <si>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</si>
  <si>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</si>
  <si>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</si>
  <si>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</si>
  <si>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</si>
  <si>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</si>
  <si>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</si>
  <si>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</si>
  <si>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</si>
  <si>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</si>
  <si>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</si>
  <si>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</si>
  <si>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</si>
  <si>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</si>
  <si>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</si>
  <si>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</si>
  <si>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</si>
  <si>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</si>
  <si>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</si>
  <si>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</si>
  <si>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</si>
  <si>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</si>
  <si>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</si>
  <si>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</si>
  <si>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</si>
  <si>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</si>
  <si>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</si>
  <si>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</si>
  <si>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</si>
  <si>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</si>
  <si>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</si>
  <si>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</si>
  <si>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</si>
  <si>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</si>
  <si>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</si>
  <si>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</si>
  <si>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</si>
  <si>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</si>
  <si>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</si>
  <si>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</si>
  <si>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</si>
  <si>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</si>
  <si>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</si>
  <si>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</si>
  <si>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</si>
  <si>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</si>
  <si>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</si>
  <si>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</si>
  <si>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</si>
  <si>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</si>
  <si>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</si>
  <si>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</si>
  <si>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</si>
  <si>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</si>
  <si>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</si>
  <si>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</si>
  <si>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</si>
  <si>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</si>
  <si>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</si>
  <si>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</si>
  <si>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</si>
  <si>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</si>
  <si>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</si>
  <si>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</si>
  <si>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</si>
  <si>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</si>
  <si>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</si>
  <si>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</si>
  <si>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</si>
  <si>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</si>
  <si>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</si>
  <si>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</si>
  <si>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</si>
  <si>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</si>
  <si>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</si>
  <si>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</si>
  <si>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</si>
  <si>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</si>
  <si>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</si>
  <si>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</si>
  <si>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</si>
  <si>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</si>
  <si>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</si>
  <si>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</si>
  <si>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</si>
  <si>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</si>
  <si>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</si>
  <si>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</si>
  <si>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</si>
  <si>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</si>
  <si>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</si>
  <si>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</si>
  <si>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</si>
  <si>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</si>
  <si>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</si>
  <si>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</si>
  <si>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</si>
  <si>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</si>
  <si>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</si>
  <si>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</si>
  <si>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</si>
  <si>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</si>
  <si>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</si>
  <si>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</si>
  <si>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</si>
  <si>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</si>
  <si>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</si>
  <si>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</si>
  <si>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</si>
  <si>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</si>
  <si>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</si>
  <si>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</si>
  <si>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</si>
  <si>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</si>
  <si>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</si>
  <si>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</si>
  <si>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</si>
  <si>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</si>
  <si>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</si>
  <si>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</si>
  <si>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</si>
  <si>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</si>
  <si>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</si>
  <si>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</si>
  <si>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</si>
  <si>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</si>
  <si>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</si>
  <si>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</si>
  <si>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</si>
  <si>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</si>
  <si>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</si>
  <si>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</si>
  <si>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</si>
  <si>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</si>
  <si>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</si>
  <si>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</si>
  <si>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</si>
  <si>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</si>
  <si>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</si>
  <si>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</si>
  <si>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</si>
  <si>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</si>
  <si>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</si>
  <si>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</si>
  <si>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</si>
  <si>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</si>
  <si>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</si>
  <si>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</si>
  <si>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</si>
  <si>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</si>
  <si>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</si>
  <si>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</si>
  <si>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</si>
  <si>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</si>
  <si>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</si>
  <si>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</si>
  <si>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</si>
  <si>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</si>
  <si>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</si>
  <si>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</si>
  <si>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</si>
  <si>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</si>
  <si>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</si>
  <si>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</si>
  <si>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</si>
  <si>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</si>
  <si>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</si>
  <si>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</si>
  <si>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</si>
  <si>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</si>
  <si>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</si>
  <si>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</si>
  <si>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</si>
  <si>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</si>
  <si>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</si>
  <si>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</si>
  <si>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</si>
  <si>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</si>
  <si>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</si>
  <si>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</si>
  <si>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</si>
  <si>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</si>
  <si>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</si>
  <si>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</si>
  <si>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</si>
  <si>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</si>
  <si>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</si>
  <si>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</si>
  <si>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</si>
  <si>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</si>
  <si>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</si>
  <si>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</si>
  <si>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</si>
  <si>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</si>
  <si>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</si>
  <si>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</si>
  <si>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</si>
  <si>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</si>
  <si>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</si>
  <si>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</si>
  <si>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</si>
  <si>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</si>
  <si>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</si>
  <si>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</si>
  <si>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</si>
  <si>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</si>
  <si>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</si>
  <si>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</si>
  <si>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</si>
  <si>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</si>
  <si>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</si>
  <si>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</si>
  <si>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</si>
  <si>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</si>
  <si>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</si>
  <si>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</si>
  <si>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</si>
  <si>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</si>
  <si>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</si>
  <si>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</si>
  <si>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</si>
  <si>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</si>
  <si>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</si>
  <si>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</si>
  <si>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</si>
  <si>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</si>
  <si>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</si>
  <si>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</si>
  <si>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</si>
  <si>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</si>
  <si>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</si>
  <si>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</si>
  <si>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</si>
  <si>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</si>
  <si>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</si>
  <si>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</si>
  <si>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</si>
  <si>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</si>
  <si>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</si>
  <si>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</si>
  <si>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</si>
  <si>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</si>
  <si>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</si>
  <si>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</si>
  <si>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</si>
  <si>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</si>
  <si>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</si>
  <si>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</si>
  <si>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</si>
  <si>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</si>
  <si>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</si>
  <si>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</si>
  <si>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</si>
  <si>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</si>
  <si>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</si>
  <si>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</si>
  <si>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</si>
  <si>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</si>
  <si>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</si>
  <si>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</si>
  <si>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</si>
  <si>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</si>
  <si>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</si>
  <si>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</si>
  <si>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</si>
  <si>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</si>
  <si>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</si>
  <si>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</si>
  <si>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</si>
  <si>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</si>
  <si>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</si>
  <si>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</si>
  <si>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</si>
  <si>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</si>
  <si>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</si>
  <si>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</si>
  <si>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</si>
  <si>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</si>
  <si>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</si>
  <si>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</si>
  <si>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</si>
  <si>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</si>
  <si>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</si>
  <si>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</si>
  <si>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</si>
  <si>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</si>
  <si>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</si>
  <si>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</si>
  <si>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</si>
  <si>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</si>
  <si>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</si>
  <si>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</si>
  <si>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</si>
  <si>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</si>
  <si>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</si>
  <si>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</si>
  <si>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</si>
  <si>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</si>
  <si>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</si>
  <si>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</si>
  <si>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</si>
  <si>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</si>
  <si>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</si>
  <si>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</si>
  <si>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</si>
  <si>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</si>
  <si>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</si>
  <si>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</si>
  <si>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</si>
  <si>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</si>
  <si>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</si>
  <si>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</si>
  <si>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</si>
  <si>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</si>
  <si>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</si>
  <si>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</si>
  <si>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</si>
  <si>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</si>
  <si>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</si>
  <si>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</si>
  <si>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</si>
  <si>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</si>
  <si>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</si>
  <si>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</si>
  <si>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</si>
  <si>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</si>
  <si>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</si>
  <si>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</si>
  <si>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</si>
  <si>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</si>
  <si>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</si>
  <si>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</si>
  <si>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</si>
  <si>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</si>
  <si>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</si>
  <si>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</si>
  <si>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</si>
  <si>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</si>
  <si>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</si>
  <si>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</si>
  <si>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</si>
  <si>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</si>
  <si>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</si>
  <si>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</si>
  <si>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</si>
  <si>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</si>
  <si>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</si>
  <si>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</si>
  <si>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</si>
  <si>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</si>
  <si>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</si>
  <si>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</si>
  <si>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</si>
  <si>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</si>
  <si>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</si>
  <si>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</si>
  <si>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</si>
  <si>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</si>
  <si>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</si>
  <si>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</si>
  <si>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</si>
  <si>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</si>
  <si>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</si>
  <si>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</si>
  <si>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</si>
  <si>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</si>
  <si>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</si>
  <si>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</si>
  <si>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</si>
  <si>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</si>
  <si>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</si>
  <si>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</si>
  <si>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</si>
  <si>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</si>
  <si>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</si>
  <si>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</si>
  <si>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</si>
  <si>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</si>
  <si>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</si>
  <si>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</si>
  <si>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</si>
  <si>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</si>
  <si>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</si>
  <si>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</si>
  <si>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</si>
  <si>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</si>
  <si>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</si>
  <si>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</si>
  <si>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</si>
  <si>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</si>
  <si>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</si>
  <si>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</si>
  <si>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</si>
  <si>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</si>
  <si>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</si>
  <si>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</si>
  <si>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</si>
  <si>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</si>
  <si>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</si>
  <si>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</si>
  <si>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</si>
  <si>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</si>
  <si>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</si>
  <si>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</si>
  <si>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</si>
  <si>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</si>
  <si>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</si>
  <si>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</si>
  <si>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</si>
  <si>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</si>
  <si>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</si>
  <si>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</si>
  <si>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</si>
  <si>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</si>
  <si>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</si>
  <si>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</si>
  <si>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</si>
  <si>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</si>
  <si>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</si>
  <si>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</si>
  <si>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</si>
  <si>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</si>
  <si>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</si>
  <si>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</si>
  <si>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</si>
  <si>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</si>
  <si>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</si>
  <si>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</si>
  <si>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</si>
  <si>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</si>
  <si>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</si>
  <si>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</si>
  <si>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</si>
  <si>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</si>
  <si>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</si>
  <si>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</si>
  <si>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</si>
  <si>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</si>
  <si>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</si>
  <si>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</si>
  <si>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</si>
  <si>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</si>
  <si>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</si>
  <si>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</si>
  <si>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</si>
  <si>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</si>
  <si>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</si>
  <si>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</si>
  <si>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</si>
  <si>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</si>
  <si>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</si>
  <si>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</si>
  <si>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</si>
  <si>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</si>
  <si>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</si>
  <si>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</si>
  <si>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</si>
  <si>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</si>
  <si>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</si>
  <si>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</si>
  <si>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</si>
  <si>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</si>
  <si>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</si>
  <si>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</si>
  <si>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</si>
  <si>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</si>
  <si>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</si>
  <si>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</si>
  <si>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</si>
  <si>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</si>
  <si>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</si>
  <si>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</si>
  <si>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</si>
  <si>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</si>
  <si>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</si>
  <si>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</si>
  <si>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</si>
  <si>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</si>
  <si>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</si>
  <si>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</si>
  <si>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</si>
  <si>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</si>
  <si>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</si>
  <si>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</si>
  <si>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</si>
  <si>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</si>
  <si>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</si>
  <si>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</si>
  <si>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</si>
  <si>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</si>
  <si>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</si>
  <si>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</si>
  <si>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</si>
  <si>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</si>
  <si>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</si>
  <si>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</si>
  <si>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</si>
  <si>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</si>
  <si>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</si>
  <si>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</si>
  <si>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</si>
  <si>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</si>
  <si>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</si>
  <si>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</si>
  <si>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</si>
  <si>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</si>
  <si>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</si>
  <si>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</si>
  <si>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</si>
  <si>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</si>
  <si>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</si>
  <si>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</si>
  <si>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</si>
  <si>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</si>
  <si>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</si>
  <si>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</si>
  <si>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</si>
  <si>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</si>
  <si>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</si>
  <si>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</si>
  <si>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</si>
  <si>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</si>
  <si>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</si>
  <si>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</si>
  <si>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</si>
  <si>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</si>
  <si>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</si>
  <si>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</si>
  <si>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</si>
  <si>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</si>
  <si>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</si>
  <si>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</si>
  <si>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</si>
  <si>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</si>
  <si>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</si>
  <si>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</si>
  <si>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</si>
  <si>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</si>
  <si>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</si>
  <si>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</si>
  <si>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</si>
  <si>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</si>
  <si>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</si>
  <si>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</si>
  <si>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</si>
  <si>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</si>
  <si>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</si>
  <si>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</si>
  <si>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</si>
  <si>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</si>
  <si>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</si>
  <si>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</si>
  <si>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</si>
  <si>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</si>
  <si>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</si>
  <si>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</si>
  <si>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</si>
  <si>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</si>
  <si>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</si>
  <si>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</si>
  <si>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</si>
  <si>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</si>
  <si>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</si>
  <si>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</si>
  <si>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</si>
  <si>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</si>
  <si>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</si>
  <si>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</si>
  <si>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</si>
  <si>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</si>
  <si>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</si>
  <si>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</si>
  <si>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</si>
  <si>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</si>
  <si>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</si>
  <si>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</si>
  <si>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</si>
  <si>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</si>
  <si>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</si>
  <si>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</si>
  <si>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</si>
  <si>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</si>
  <si>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</si>
  <si>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</si>
  <si>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</si>
  <si>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</si>
  <si>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</si>
  <si>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</si>
  <si>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</si>
  <si>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</si>
  <si>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</si>
  <si>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</si>
  <si>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</si>
  <si>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</si>
  <si>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</si>
  <si>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</si>
  <si>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</si>
  <si>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</si>
  <si>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</si>
  <si>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</si>
  <si>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</si>
  <si>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</si>
  <si>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</si>
  <si>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</si>
  <si>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</si>
  <si>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</si>
  <si>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</si>
  <si>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</si>
  <si>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</si>
  <si>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</si>
  <si>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</si>
  <si>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</si>
  <si>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</si>
  <si>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</si>
  <si>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</si>
  <si>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</si>
  <si>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</si>
  <si>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</si>
  <si>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</si>
  <si>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</si>
  <si>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</si>
  <si>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</si>
  <si>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</si>
  <si>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</si>
  <si>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</si>
  <si>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</si>
  <si>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</si>
  <si>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</si>
  <si>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</si>
  <si>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</si>
  <si>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</si>
  <si>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</si>
  <si>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</si>
  <si>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</si>
  <si>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</si>
  <si>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</si>
  <si>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</si>
  <si>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</si>
  <si>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</si>
  <si>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</si>
  <si>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</si>
  <si>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</si>
  <si>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</si>
  <si>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</si>
  <si>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</si>
  <si>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</si>
  <si>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</si>
  <si>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</si>
  <si>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</si>
  <si>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</si>
  <si>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</si>
  <si>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</si>
  <si>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</si>
  <si>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</si>
  <si>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</si>
  <si>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</si>
  <si>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</si>
  <si>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</si>
  <si>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</si>
  <si>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</si>
  <si>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</si>
  <si>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</si>
  <si>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</si>
  <si>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</si>
  <si>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</si>
  <si>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</si>
  <si>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</si>
  <si>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</si>
  <si>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</si>
  <si>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</si>
  <si>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</si>
  <si>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</si>
  <si>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</si>
  <si>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</si>
  <si>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</si>
  <si>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</si>
  <si>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</si>
  <si>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</si>
  <si>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</si>
  <si>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</si>
  <si>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</si>
  <si>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</si>
  <si>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</si>
  <si>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</si>
  <si>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</si>
  <si>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</si>
  <si>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</si>
  <si>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</si>
  <si>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</si>
  <si>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</si>
  <si>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</si>
  <si>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</si>
  <si>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</si>
  <si>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</si>
  <si>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</si>
  <si>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</si>
  <si>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</si>
  <si>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</si>
  <si>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</si>
  <si>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</si>
  <si>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</si>
  <si>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</si>
  <si>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</si>
  <si>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</si>
  <si>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</si>
  <si>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</si>
  <si>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</si>
  <si>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</si>
  <si>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</si>
  <si>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</si>
  <si>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</si>
  <si>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</si>
  <si>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</si>
  <si>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</si>
  <si>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</si>
  <si>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</si>
  <si>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</si>
  <si>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</si>
  <si>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</si>
  <si>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</si>
  <si>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</si>
  <si>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</si>
  <si>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</si>
  <si>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</si>
  <si>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</si>
  <si>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</si>
  <si>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</si>
  <si>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</si>
  <si>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</si>
  <si>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</si>
  <si>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</si>
  <si>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</si>
  <si>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</si>
  <si>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</si>
  <si>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</si>
  <si>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</si>
  <si>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</si>
  <si>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</si>
  <si>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</si>
  <si>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</si>
  <si>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</si>
  <si>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</si>
  <si>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</si>
  <si>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</si>
  <si>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</si>
  <si>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</si>
  <si>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</si>
  <si>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</si>
  <si>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</si>
  <si>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</si>
  <si>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</si>
  <si>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</si>
  <si>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</si>
  <si>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</si>
  <si>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</si>
  <si>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</si>
  <si>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</si>
  <si>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</si>
  <si>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</si>
  <si>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</si>
  <si>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</si>
  <si>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</si>
  <si>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</si>
  <si>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</si>
  <si>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</si>
  <si>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</si>
  <si>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</si>
  <si>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</si>
  <si>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</si>
  <si>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</si>
  <si>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</si>
  <si>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</si>
  <si>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</si>
  <si>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</si>
  <si>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</si>
  <si>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</si>
  <si>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</si>
  <si>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</si>
  <si>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</si>
  <si>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</si>
  <si>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</si>
  <si>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</si>
  <si>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</si>
  <si>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</si>
  <si>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</si>
  <si>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</si>
  <si>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</si>
  <si>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</si>
  <si>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</si>
  <si>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</si>
  <si>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</si>
  <si>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</si>
  <si>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</si>
  <si>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</si>
  <si>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</si>
  <si>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</si>
  <si>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</si>
  <si>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</si>
  <si>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</si>
  <si>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</si>
  <si>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</si>
  <si>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</si>
  <si>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</si>
  <si>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</si>
  <si>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</si>
  <si>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</si>
  <si>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</si>
  <si>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</si>
  <si>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</si>
  <si>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</si>
  <si>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</si>
  <si>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</si>
  <si>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</si>
  <si>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</si>
  <si>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</si>
  <si>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</si>
  <si>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</si>
  <si>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</si>
  <si>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</si>
  <si>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</si>
  <si>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</si>
  <si>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</si>
  <si>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</si>
  <si>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</si>
  <si>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</si>
  <si>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</si>
  <si>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</si>
  <si>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</si>
  <si>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</si>
  <si>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</si>
  <si>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</si>
  <si>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</si>
  <si>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</si>
  <si>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</si>
  <si>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</si>
  <si>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</si>
  <si>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</si>
  <si>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</si>
  <si>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</si>
  <si>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</si>
  <si>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</si>
  <si>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</si>
  <si>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</si>
  <si>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</si>
  <si>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</si>
  <si>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</si>
  <si>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</si>
  <si>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</si>
  <si>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</si>
  <si>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</si>
  <si>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</si>
  <si>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</si>
  <si>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</si>
  <si>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</si>
  <si>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</si>
  <si>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</si>
  <si>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</si>
  <si>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</si>
  <si>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</si>
  <si>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</si>
  <si>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</si>
  <si>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</si>
  <si>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</si>
  <si>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</si>
  <si>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</si>
  <si>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</si>
  <si>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</si>
  <si>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</si>
  <si>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</si>
  <si>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</si>
  <si>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</si>
  <si>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</si>
  <si>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</si>
  <si>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</si>
  <si>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</si>
  <si>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</si>
  <si>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</si>
  <si>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</si>
  <si>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</si>
  <si>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</si>
  <si>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</si>
  <si>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</si>
  <si>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</si>
  <si>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</si>
  <si>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</si>
  <si>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</si>
  <si>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</si>
  <si>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</si>
  <si>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</si>
  <si>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</si>
  <si>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</si>
  <si>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</si>
  <si>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</si>
  <si>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</si>
  <si>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</si>
  <si>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</si>
  <si>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</si>
  <si>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</si>
  <si>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</si>
  <si>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</si>
  <si>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</si>
  <si>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</si>
  <si>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</si>
  <si>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</si>
  <si>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</si>
  <si>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</si>
  <si>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</si>
  <si>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</si>
  <si>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</si>
  <si>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</si>
  <si>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</si>
  <si>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</si>
  <si>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</si>
  <si>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</si>
  <si>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</si>
  <si>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</si>
  <si>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</si>
  <si>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</si>
  <si>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</si>
  <si>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</si>
  <si>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</si>
  <si>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</si>
  <si>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</si>
  <si>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</si>
  <si>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</si>
  <si>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</si>
  <si>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</si>
  <si>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</si>
  <si>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</si>
  <si>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</si>
  <si>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</si>
  <si>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</si>
  <si>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</si>
  <si>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</si>
  <si>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</si>
  <si>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</si>
  <si>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</si>
  <si>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</si>
  <si>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</si>
  <si>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</si>
  <si>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</si>
  <si>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</si>
  <si>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</si>
  <si>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</si>
  <si>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</si>
  <si>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</si>
  <si>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</si>
  <si>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</si>
  <si>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</si>
  <si>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</si>
  <si>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</si>
  <si>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</si>
  <si>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</si>
  <si>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</si>
  <si>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</si>
  <si>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</si>
  <si>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</si>
  <si>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</si>
  <si>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</si>
  <si>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</si>
  <si>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</si>
  <si>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</si>
  <si>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</si>
  <si>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</si>
  <si>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</si>
  <si>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</si>
  <si>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</si>
  <si>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</si>
  <si>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</si>
  <si>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</si>
  <si>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</si>
  <si>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</si>
  <si>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</si>
  <si>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</si>
  <si>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</si>
  <si>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</si>
  <si>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</si>
  <si>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</si>
  <si>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</si>
  <si>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</si>
  <si>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</si>
  <si>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</si>
  <si>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</si>
  <si>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</si>
  <si>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</si>
  <si>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</si>
  <si>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</si>
  <si>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</si>
  <si>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</si>
  <si>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</si>
  <si>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</si>
  <si>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</si>
  <si>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</si>
  <si>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</si>
  <si>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</si>
  <si>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</si>
  <si>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</si>
  <si>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</si>
  <si>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</si>
  <si>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</si>
  <si>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</si>
  <si>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</si>
  <si>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</si>
  <si>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</si>
  <si>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</si>
  <si>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</si>
  <si>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</si>
  <si>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</si>
  <si>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</si>
  <si>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</si>
  <si>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</si>
  <si>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</si>
  <si>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</si>
  <si>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</si>
  <si>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</si>
  <si>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</si>
  <si>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</si>
  <si>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</si>
  <si>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</si>
  <si>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</si>
  <si>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</si>
  <si>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</si>
  <si>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</si>
  <si>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</si>
  <si>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</si>
  <si>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</si>
  <si>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</si>
  <si>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</si>
  <si>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</si>
  <si>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</si>
  <si>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</si>
  <si>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</si>
  <si>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</si>
  <si>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</si>
  <si>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</si>
  <si>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</si>
  <si>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</si>
  <si>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</si>
  <si>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</si>
  <si>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</si>
  <si>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</si>
  <si>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</si>
  <si>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</si>
  <si>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</si>
  <si>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</si>
  <si>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</si>
  <si>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</si>
  <si>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</si>
  <si>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</si>
  <si>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</si>
  <si>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</si>
  <si>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</si>
  <si>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</si>
  <si>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</si>
  <si>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</si>
  <si>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</si>
  <si>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</si>
  <si>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</si>
  <si>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</si>
  <si>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</si>
  <si>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</si>
  <si>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</si>
  <si>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</si>
  <si>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</si>
  <si>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</si>
  <si>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</si>
  <si>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</si>
  <si>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</si>
  <si>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</si>
  <si>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</si>
  <si>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</si>
  <si>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</si>
  <si>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</si>
  <si>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</si>
  <si>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</si>
  <si>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</si>
  <si>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</si>
  <si>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</si>
  <si>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</si>
  <si>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</si>
  <si>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</si>
  <si>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</si>
  <si>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</si>
  <si>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</si>
  <si>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</si>
  <si>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</si>
  <si>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</si>
  <si>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</si>
  <si>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</si>
  <si>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</si>
  <si>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</si>
  <si>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</si>
  <si>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</si>
  <si>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</si>
  <si>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</si>
  <si>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</si>
  <si>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</si>
  <si>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</si>
  <si>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</si>
  <si>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</si>
  <si>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</si>
  <si>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</si>
  <si>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</si>
  <si>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</si>
  <si>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</si>
  <si>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</si>
  <si>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</si>
  <si>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</si>
  <si>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</si>
  <si>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</si>
  <si>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</si>
  <si>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</si>
  <si>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</si>
  <si>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</si>
  <si>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</si>
  <si>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</si>
  <si>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</si>
  <si>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</si>
  <si>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</si>
  <si>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</si>
  <si>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</si>
  <si>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</si>
  <si>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</si>
  <si>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</si>
  <si>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</si>
  <si>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</si>
  <si>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</si>
  <si>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</si>
  <si>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</si>
  <si>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</si>
  <si>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</si>
  <si>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</si>
  <si>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</si>
  <si>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</si>
  <si>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</si>
  <si>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</si>
  <si>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</si>
  <si>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</si>
  <si>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</si>
  <si>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</si>
  <si>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</si>
  <si>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</si>
  <si>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</si>
  <si>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</si>
  <si>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</si>
  <si>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</si>
  <si>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</si>
  <si>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</si>
  <si>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</si>
  <si>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</si>
  <si>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</si>
  <si>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</si>
  <si>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</si>
  <si>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</si>
  <si>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</si>
  <si>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</si>
  <si>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</si>
  <si>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</si>
  <si>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</si>
  <si>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</si>
  <si>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</si>
  <si>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</si>
  <si>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</si>
  <si>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</si>
  <si>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</si>
  <si>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</si>
  <si>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</si>
  <si>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</si>
  <si>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</si>
  <si>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</si>
  <si>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</si>
  <si>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</si>
  <si>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</si>
  <si>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</si>
  <si>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</si>
  <si>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</si>
  <si>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</si>
  <si>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</si>
  <si>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</si>
  <si>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</si>
  <si>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</si>
  <si>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</si>
  <si>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</si>
  <si>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</si>
  <si>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</si>
  <si>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</si>
  <si>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</si>
  <si>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</si>
  <si>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</si>
  <si>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</si>
  <si>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</si>
  <si>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</si>
  <si>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</si>
  <si>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</si>
  <si>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</si>
  <si>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</si>
  <si>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</si>
  <si>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</si>
  <si>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</si>
  <si>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</si>
  <si>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</si>
  <si>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</si>
  <si>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</si>
  <si>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</si>
  <si>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</si>
  <si>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</si>
  <si>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</si>
  <si>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</si>
  <si>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</si>
  <si>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</si>
  <si>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</si>
  <si>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</si>
  <si>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</si>
  <si>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</si>
  <si>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</si>
  <si>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</si>
  <si>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</si>
  <si>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</si>
  <si>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</si>
  <si>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</si>
  <si>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</si>
  <si>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</si>
  <si>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</si>
  <si>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</si>
  <si>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</si>
  <si>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</si>
  <si>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</si>
  <si>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</si>
  <si>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</si>
  <si>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</si>
  <si>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</si>
  <si>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</si>
  <si>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</si>
  <si>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</si>
  <si>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</si>
  <si>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</si>
  <si>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</si>
  <si>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</si>
  <si>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</si>
  <si>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</si>
  <si>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</si>
  <si>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</si>
  <si>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</si>
  <si>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</si>
  <si>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</si>
  <si>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</si>
  <si>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</si>
  <si>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</si>
  <si>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</si>
  <si>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</si>
  <si>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</si>
  <si>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</si>
  <si>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</si>
  <si>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</si>
  <si>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</si>
  <si>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</si>
  <si>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</si>
  <si>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</si>
  <si>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</si>
  <si>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</si>
  <si>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</si>
  <si>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</si>
  <si>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</si>
  <si>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</si>
  <si>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</si>
  <si>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</si>
  <si>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</si>
  <si>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</si>
  <si>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</si>
  <si>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</si>
  <si>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</si>
  <si>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</si>
  <si>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</si>
  <si>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</si>
  <si>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</si>
  <si>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</si>
  <si>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</si>
  <si>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</si>
  <si>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</si>
  <si>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</si>
  <si>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</si>
  <si>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</si>
  <si>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</si>
  <si>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</si>
  <si>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</si>
  <si>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</si>
  <si>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</si>
  <si>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</si>
  <si>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</si>
  <si>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</si>
  <si>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</si>
  <si>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</si>
  <si>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</si>
  <si>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</si>
  <si>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</si>
  <si>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</si>
  <si>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</si>
  <si>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</si>
  <si>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</si>
  <si>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</si>
  <si>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</si>
  <si>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</si>
  <si>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</si>
  <si>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</si>
  <si>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</si>
  <si>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</si>
  <si>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</si>
  <si>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</si>
  <si>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</si>
  <si>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</si>
  <si>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</si>
  <si>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</si>
  <si>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</si>
  <si>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</si>
  <si>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</si>
  <si>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</si>
  <si>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</si>
  <si>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</si>
  <si>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</si>
  <si>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</si>
  <si>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</si>
  <si>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</si>
  <si>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</si>
  <si>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</si>
  <si>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</si>
  <si>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</si>
  <si>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</si>
  <si>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</si>
  <si>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</si>
  <si>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</si>
  <si>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</si>
  <si>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</si>
  <si>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</si>
  <si>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</si>
  <si>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</si>
  <si>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</si>
  <si>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</si>
  <si>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</si>
  <si>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</si>
  <si>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</si>
  <si>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</si>
  <si>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</si>
  <si>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</si>
  <si>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</si>
  <si>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</si>
  <si>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</si>
  <si>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</si>
  <si>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</si>
  <si>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</si>
  <si>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</si>
  <si>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</si>
  <si>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</si>
  <si>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</si>
  <si>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</si>
  <si>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</si>
  <si>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</si>
  <si>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</si>
  <si>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</si>
  <si>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</si>
  <si>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</si>
  <si>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</si>
  <si>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</si>
  <si>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</si>
  <si>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</si>
  <si>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</si>
  <si>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</si>
  <si>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</si>
  <si>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</si>
  <si>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</si>
  <si>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</si>
  <si>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</si>
  <si>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</si>
  <si>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</si>
  <si>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</si>
  <si>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</si>
  <si>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</si>
  <si>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</si>
  <si>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</si>
  <si>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</si>
  <si>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</si>
  <si>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</si>
  <si>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</si>
  <si>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</si>
  <si>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</si>
  <si>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</si>
  <si>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</si>
  <si>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</si>
  <si>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</si>
  <si>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</si>
  <si>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</si>
  <si>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</si>
  <si>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</si>
  <si>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</si>
  <si>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</si>
  <si>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</si>
  <si>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</si>
  <si>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</si>
  <si>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</si>
  <si>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</si>
  <si>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</si>
  <si>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</si>
  <si>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</si>
  <si>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</si>
  <si>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</si>
  <si>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</si>
  <si>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</si>
  <si>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</si>
  <si>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</si>
  <si>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</si>
  <si>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</si>
  <si>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</si>
  <si>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</si>
  <si>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</si>
  <si>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</si>
  <si>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</si>
  <si>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</si>
  <si>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</si>
  <si>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</si>
  <si>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</si>
  <si>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</si>
  <si>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</si>
  <si>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</si>
  <si>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</si>
  <si>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</si>
  <si>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</si>
  <si>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</si>
  <si>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</si>
  <si>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</si>
  <si>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</si>
  <si>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</si>
  <si>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</si>
  <si>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</si>
  <si>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</si>
  <si>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</si>
  <si>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</si>
  <si>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</si>
  <si>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</si>
  <si>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</si>
  <si>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</si>
  <si>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</si>
  <si>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</si>
  <si>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</si>
  <si>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</si>
  <si>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</si>
  <si>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</si>
  <si>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</si>
  <si>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</si>
  <si>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</si>
  <si>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</si>
  <si>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</si>
  <si>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</si>
  <si>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</si>
  <si>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</si>
  <si>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</si>
  <si>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</si>
  <si>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</si>
  <si>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</si>
  <si>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</si>
  <si>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</si>
  <si>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</si>
  <si>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</si>
  <si>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</si>
  <si>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</si>
  <si>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</si>
  <si>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</si>
  <si>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</si>
  <si>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</si>
  <si>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</si>
  <si>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</si>
  <si>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</si>
  <si>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</si>
  <si>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</si>
  <si>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</si>
  <si>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</si>
  <si>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</si>
  <si>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</si>
  <si>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</si>
  <si>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</si>
  <si>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</si>
  <si>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</si>
  <si>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</si>
  <si>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</si>
  <si>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</si>
  <si>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</si>
  <si>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</si>
  <si>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</si>
  <si>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</si>
  <si>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</si>
  <si>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</si>
  <si>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</si>
  <si>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</si>
  <si>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</si>
  <si>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</si>
  <si>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</si>
  <si>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</si>
  <si>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</si>
  <si>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</si>
  <si>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</si>
  <si>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</si>
  <si>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</si>
  <si>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</si>
  <si>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</si>
  <si>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</si>
  <si>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</si>
  <si>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</si>
  <si>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</si>
  <si>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</si>
  <si>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</si>
  <si>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</si>
  <si>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</si>
  <si>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</si>
  <si>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</si>
  <si>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</si>
  <si>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</si>
  <si>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</si>
  <si>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</si>
  <si>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</si>
  <si>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</si>
  <si>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</si>
  <si>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</si>
  <si>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</si>
  <si>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</si>
  <si>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</si>
  <si>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</si>
  <si>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</si>
  <si>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</si>
  <si>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</si>
  <si>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</si>
  <si>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</si>
  <si>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</si>
  <si>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</si>
  <si>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</si>
  <si>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</si>
  <si>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</si>
  <si>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</si>
  <si>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</si>
  <si>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</si>
  <si>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</si>
  <si>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</si>
  <si>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</si>
  <si>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</si>
  <si>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</si>
  <si>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</si>
  <si>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</si>
  <si>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</si>
  <si>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</si>
  <si>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</si>
  <si>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</si>
  <si>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</si>
  <si>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</si>
  <si>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</si>
  <si>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</si>
  <si>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</si>
  <si>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</si>
  <si>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</si>
  <si>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</si>
  <si>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</si>
  <si>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</si>
  <si>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</si>
  <si>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</si>
  <si>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</si>
  <si>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</si>
  <si>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</si>
  <si>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</si>
  <si>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</si>
  <si>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</si>
  <si>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</si>
  <si>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</si>
  <si>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</si>
  <si>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</si>
  <si>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</si>
  <si>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</si>
  <si>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</si>
  <si>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</si>
  <si>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</si>
  <si>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</si>
  <si>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</si>
  <si>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</si>
  <si>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</si>
  <si>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</si>
  <si>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</si>
  <si>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</si>
  <si>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</si>
  <si>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</si>
  <si>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</si>
  <si>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</si>
  <si>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</si>
  <si>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</si>
  <si>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</si>
  <si>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</si>
  <si>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</si>
  <si>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</si>
  <si>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</si>
  <si>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</si>
  <si>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</si>
  <si>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</si>
  <si>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</si>
  <si>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</si>
  <si>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</si>
  <si>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</si>
  <si>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</si>
  <si>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</si>
  <si>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</si>
  <si>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</si>
  <si>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</si>
  <si>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</si>
  <si>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</si>
  <si>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</si>
  <si>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</si>
  <si>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</si>
  <si>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</si>
  <si>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</si>
  <si>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</si>
  <si>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</si>
  <si>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</si>
  <si>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</si>
  <si>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</si>
  <si>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</si>
  <si>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</si>
  <si>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</si>
  <si>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</si>
  <si>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</si>
  <si>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</si>
  <si>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</si>
  <si>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</si>
  <si>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</si>
  <si>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</si>
  <si>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</si>
  <si>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</si>
  <si>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</si>
  <si>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</si>
  <si>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</si>
  <si>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</si>
  <si>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</si>
  <si>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</si>
  <si>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</si>
  <si>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</si>
  <si>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</si>
  <si>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</si>
  <si>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</si>
  <si>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</si>
  <si>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</si>
  <si>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</si>
  <si>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</si>
  <si>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</si>
  <si>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</si>
  <si>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</si>
  <si>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</si>
  <si>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</si>
  <si>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</si>
  <si>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</si>
  <si>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</si>
  <si>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</si>
  <si>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</si>
  <si>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</si>
  <si>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</si>
  <si>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</si>
  <si>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</si>
  <si>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</si>
  <si>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</si>
  <si>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</si>
  <si>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</si>
  <si>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</si>
  <si>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</si>
  <si>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</si>
  <si>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</si>
  <si>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</si>
  <si>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</si>
  <si>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</si>
  <si>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</si>
  <si>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</si>
  <si>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</si>
  <si>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</si>
  <si>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</si>
  <si>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</si>
  <si>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</si>
  <si>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</si>
  <si>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</si>
  <si>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</si>
  <si>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</si>
  <si>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</si>
  <si>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</si>
  <si>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</si>
  <si>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</si>
  <si>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</si>
  <si>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</si>
  <si>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</si>
  <si>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</si>
  <si>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</si>
  <si>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</si>
  <si>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</si>
  <si>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</si>
  <si>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</si>
  <si>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</si>
  <si>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</si>
  <si>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</si>
  <si>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</si>
  <si>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</si>
  <si>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</si>
  <si>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</si>
  <si>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</si>
  <si>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</si>
  <si>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</si>
  <si>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</si>
  <si>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</si>
  <si>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</si>
  <si>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</si>
  <si>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</si>
  <si>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</si>
  <si>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</si>
  <si>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</si>
  <si>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</si>
  <si>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</si>
  <si>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</si>
  <si>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</si>
  <si>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</si>
  <si>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</si>
  <si>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</si>
  <si>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</si>
  <si>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</si>
  <si>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</si>
  <si>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</si>
  <si>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</si>
  <si>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</si>
  <si>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</si>
  <si>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</si>
  <si>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</si>
  <si>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</si>
  <si>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</si>
  <si>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</si>
  <si>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</si>
  <si>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</si>
  <si>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</si>
  <si>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</si>
  <si>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</si>
  <si>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</si>
  <si>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</si>
  <si>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</si>
  <si>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</si>
  <si>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</si>
  <si>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</si>
  <si>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</si>
  <si>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</si>
  <si>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</si>
  <si>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</si>
  <si>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</si>
  <si>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</si>
  <si>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</si>
  <si>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</si>
  <si>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</si>
  <si>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</si>
  <si>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</si>
  <si>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</si>
  <si>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</si>
  <si>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</si>
  <si>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</si>
  <si>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</si>
  <si>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</si>
  <si>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</si>
  <si>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</si>
  <si>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</si>
  <si>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</si>
  <si>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</si>
  <si>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</si>
  <si>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</si>
  <si>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</si>
  <si>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</si>
  <si>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</si>
  <si>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</si>
  <si>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</si>
  <si>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</si>
  <si>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</si>
  <si>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</si>
  <si>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</si>
  <si>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</si>
  <si>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</si>
  <si>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</si>
  <si>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</si>
  <si>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</si>
  <si>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</si>
  <si>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</si>
  <si>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</si>
  <si>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</si>
  <si>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</si>
  <si>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</si>
  <si>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</si>
  <si>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</si>
  <si>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</si>
  <si>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</si>
  <si>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</si>
  <si>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</si>
  <si>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</si>
  <si>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</si>
  <si>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</si>
  <si>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</si>
  <si>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</si>
  <si>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</si>
  <si>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</si>
  <si>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</si>
  <si>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</si>
  <si>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</si>
  <si>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</si>
  <si>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</si>
  <si>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</si>
  <si>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</si>
  <si>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</si>
  <si>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</si>
  <si>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</si>
  <si>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</si>
  <si>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</si>
  <si>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</si>
  <si>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</si>
  <si>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</si>
  <si>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</si>
  <si>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</si>
  <si>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</si>
  <si>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</si>
  <si>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</si>
  <si>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</si>
  <si>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</si>
  <si>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</si>
  <si>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</si>
  <si>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</si>
  <si>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</si>
  <si>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</si>
  <si>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</si>
  <si>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</si>
  <si>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</si>
  <si>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</si>
  <si>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</si>
  <si>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</si>
  <si>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</si>
  <si>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</si>
  <si>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</si>
  <si>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</si>
  <si>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</si>
  <si>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</si>
  <si>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</si>
  <si>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</si>
  <si>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</si>
  <si>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</si>
  <si>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</si>
  <si>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</si>
  <si>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</si>
  <si>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</si>
  <si>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</si>
  <si>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</si>
  <si>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</si>
  <si>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</si>
  <si>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</si>
  <si>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</si>
  <si>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</si>
  <si>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</si>
  <si>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</si>
  <si>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</si>
  <si>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</si>
  <si>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</si>
  <si>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</si>
  <si>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</si>
  <si>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</si>
  <si>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</si>
  <si>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</si>
  <si>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</si>
  <si>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</si>
  <si>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</si>
  <si>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</si>
  <si>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</si>
  <si>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</si>
  <si>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</si>
  <si>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</si>
  <si>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</si>
  <si>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</si>
  <si>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</si>
  <si>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</si>
  <si>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</si>
  <si>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</si>
  <si>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</si>
  <si>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</si>
  <si>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</si>
  <si>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</si>
  <si>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</si>
  <si>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</si>
  <si>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</si>
  <si>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</si>
  <si>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</si>
  <si>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</si>
  <si>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</si>
  <si>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</si>
  <si>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</si>
  <si>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</si>
  <si>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</si>
  <si>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</si>
  <si>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</si>
  <si>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</si>
  <si>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</si>
  <si>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</si>
  <si>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</si>
  <si>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</si>
  <si>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</si>
  <si>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</si>
  <si>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</si>
  <si>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</si>
  <si>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</si>
  <si>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</si>
  <si>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</si>
  <si>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</si>
  <si>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</si>
  <si>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</si>
  <si>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</si>
  <si>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</si>
  <si>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</si>
  <si>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</si>
  <si>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</si>
  <si>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</si>
  <si>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</si>
  <si>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</si>
  <si>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</si>
  <si>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</si>
  <si>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</si>
  <si>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</si>
  <si>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</si>
  <si>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</si>
  <si>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</si>
  <si>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</si>
  <si>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</si>
  <si>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</si>
  <si>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</si>
  <si>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</si>
  <si>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</si>
  <si>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</si>
  <si>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</si>
  <si>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</si>
  <si>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</si>
  <si>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</si>
  <si>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</si>
  <si>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</si>
  <si>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</si>
  <si>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</si>
  <si>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</si>
  <si>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</si>
  <si>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</si>
  <si>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</si>
  <si>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</si>
  <si>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</si>
  <si>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</si>
  <si>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</si>
  <si>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</si>
  <si>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</si>
  <si>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</si>
  <si>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</si>
  <si>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</si>
  <si>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</si>
  <si>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</si>
  <si>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</si>
  <si>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</si>
  <si>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</si>
  <si>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</si>
  <si>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</si>
  <si>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</si>
  <si>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</si>
  <si>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</si>
  <si>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</si>
  <si>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</si>
  <si>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</si>
  <si>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</si>
  <si>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</si>
  <si>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</si>
  <si>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</si>
  <si>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</si>
  <si>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</si>
  <si>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</si>
  <si>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</si>
  <si>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</si>
  <si>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</si>
  <si>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</si>
  <si>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</si>
  <si>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</si>
  <si>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</si>
  <si>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</si>
  <si>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</si>
  <si>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</si>
  <si>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</si>
  <si>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</si>
  <si>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</si>
  <si>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</si>
  <si>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</si>
  <si>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</si>
  <si>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</si>
  <si>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</si>
  <si>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</si>
  <si>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</si>
  <si>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</si>
  <si>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</si>
  <si>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</si>
  <si>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</si>
  <si>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</si>
  <si>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</si>
  <si>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</si>
  <si>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</si>
  <si>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</si>
  <si>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</si>
  <si>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</si>
  <si>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</si>
  <si>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</si>
  <si>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</si>
  <si>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</si>
  <si>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</si>
  <si>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</si>
  <si>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</si>
  <si>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</si>
  <si>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</si>
  <si>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</si>
  <si>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</si>
  <si>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</si>
  <si>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</si>
  <si>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</si>
  <si>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</si>
  <si>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</si>
  <si>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</si>
  <si>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</si>
  <si>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</si>
  <si>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</si>
  <si>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</si>
  <si>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</si>
  <si>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</si>
  <si>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</si>
  <si>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</si>
  <si>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</si>
  <si>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</si>
  <si>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</si>
  <si>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</si>
  <si>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</si>
  <si>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</si>
  <si>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</si>
  <si>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</si>
  <si>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</si>
  <si>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</si>
  <si>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</si>
  <si>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</si>
  <si>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</si>
  <si>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</si>
  <si>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</si>
  <si>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</si>
  <si>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</si>
  <si>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</si>
  <si>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</si>
  <si>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</si>
  <si>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</si>
  <si>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</si>
  <si>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</si>
  <si>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</si>
  <si>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</si>
  <si>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</si>
  <si>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</si>
  <si>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</si>
  <si>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</si>
  <si>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</si>
  <si>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</si>
  <si>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</si>
  <si>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</si>
  <si>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</si>
  <si>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</si>
  <si>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</si>
  <si>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</si>
  <si>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</si>
  <si>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</si>
  <si>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</si>
  <si>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</si>
  <si>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</si>
  <si>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</si>
  <si>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</si>
  <si>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</si>
  <si>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</si>
  <si>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</si>
  <si>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</si>
  <si>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</si>
  <si>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</si>
  <si>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</si>
  <si>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</si>
  <si>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</si>
  <si>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</si>
  <si>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</si>
  <si>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</si>
  <si>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</si>
  <si>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</si>
  <si>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</si>
  <si>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</si>
  <si>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</si>
  <si>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</si>
  <si>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</si>
  <si>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</si>
  <si>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</si>
  <si>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</si>
  <si>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</si>
  <si>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</si>
  <si>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</si>
  <si>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</si>
  <si>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</si>
  <si>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</si>
  <si>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</si>
  <si>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</si>
  <si>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</si>
  <si>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</si>
  <si>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</si>
  <si>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</si>
  <si>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</si>
  <si>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</si>
  <si>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</si>
  <si>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</si>
  <si>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</si>
  <si>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</si>
  <si>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</si>
  <si>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</si>
  <si>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</si>
  <si>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</si>
  <si>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</si>
  <si>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</si>
  <si>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</si>
  <si>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</si>
  <si>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</si>
  <si>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</si>
  <si>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</si>
  <si>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</si>
  <si>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</si>
  <si>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</si>
  <si>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</si>
  <si>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</si>
  <si>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</si>
  <si>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</si>
  <si>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</si>
  <si>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</si>
  <si>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</si>
  <si>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</si>
  <si>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</si>
  <si>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</si>
  <si>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</si>
  <si>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</si>
  <si>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</si>
  <si>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</si>
  <si>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</si>
  <si>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</si>
  <si>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</si>
  <si>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</si>
  <si>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</si>
  <si>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</si>
  <si>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</si>
  <si>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</si>
  <si>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</si>
  <si>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</si>
  <si>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</si>
  <si>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</si>
  <si>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</si>
  <si>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</si>
  <si>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</si>
  <si>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</si>
  <si>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</si>
  <si>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</si>
  <si>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</si>
  <si>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</si>
  <si>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</si>
  <si>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</si>
  <si>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</si>
  <si>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</si>
  <si>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</si>
  <si>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</si>
  <si>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</si>
  <si>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</si>
  <si>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</si>
  <si>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</si>
  <si>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</si>
  <si>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</si>
  <si>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</si>
  <si>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</si>
  <si>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</si>
  <si>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</si>
  <si>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</si>
  <si>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</si>
  <si>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</si>
  <si>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</si>
  <si>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</si>
  <si>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</si>
  <si>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</si>
  <si>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</si>
  <si>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</si>
  <si>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</si>
  <si>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</si>
  <si>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</si>
  <si>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</si>
  <si>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</si>
  <si>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</si>
  <si>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</si>
  <si>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</si>
  <si>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</si>
  <si>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</si>
  <si>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</si>
  <si>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</si>
  <si>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</si>
  <si>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</si>
  <si>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</si>
  <si>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</si>
  <si>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</si>
  <si>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</si>
  <si>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</si>
  <si>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</si>
  <si>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</si>
  <si>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</si>
  <si>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</si>
  <si>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</si>
  <si>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</si>
  <si>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</si>
  <si>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</si>
  <si>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</si>
  <si>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</si>
  <si>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</si>
  <si>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</si>
  <si>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</si>
  <si>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</si>
  <si>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</si>
  <si>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</si>
  <si>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</si>
  <si>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</si>
  <si>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</si>
  <si>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</si>
  <si>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</si>
  <si>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</si>
  <si>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</si>
  <si>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</si>
  <si>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</si>
  <si>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</si>
  <si>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</si>
  <si>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</si>
  <si>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</si>
  <si>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</si>
  <si>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</si>
  <si>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</si>
  <si>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</si>
  <si>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</si>
  <si>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</si>
  <si>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</si>
  <si>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</si>
  <si>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</si>
  <si>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</si>
  <si>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</si>
  <si>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</si>
  <si>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</si>
  <si>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</si>
  <si>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</si>
  <si>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</si>
  <si>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</si>
  <si>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</si>
  <si>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</si>
  <si>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</si>
  <si>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</si>
  <si>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</si>
  <si>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</si>
  <si>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</si>
  <si>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</si>
  <si>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</si>
  <si>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</si>
  <si>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</si>
  <si>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</si>
  <si>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</si>
  <si>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</si>
  <si>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</si>
  <si>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</si>
  <si>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</si>
  <si>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</si>
  <si>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</si>
  <si>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</si>
  <si>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</si>
  <si>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</si>
  <si>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</si>
  <si>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</si>
  <si>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</si>
  <si>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</si>
  <si>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</si>
  <si>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</si>
  <si>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</si>
  <si>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</si>
  <si>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</si>
  <si>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</si>
  <si>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</si>
  <si>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</si>
  <si>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</si>
  <si>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</si>
  <si>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</si>
  <si>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</si>
  <si>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</si>
  <si>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</si>
  <si>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</si>
  <si>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</si>
  <si>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</si>
  <si>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</si>
  <si>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</si>
  <si>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</si>
  <si>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</si>
  <si>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</si>
  <si>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</si>
  <si>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</si>
  <si>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</si>
  <si>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</si>
  <si>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</si>
  <si>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</si>
  <si>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</si>
  <si>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</si>
  <si>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</si>
  <si>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</si>
  <si>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</si>
  <si>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</si>
  <si>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</si>
  <si>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</si>
  <si>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</si>
  <si>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</si>
  <si>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</si>
  <si>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</si>
  <si>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</si>
  <si>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</si>
  <si>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</si>
  <si>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</si>
  <si>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</si>
  <si>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</si>
  <si>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</si>
  <si>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</si>
  <si>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</si>
  <si>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</si>
  <si>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</si>
  <si>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</si>
  <si>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</si>
  <si>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</si>
  <si>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</si>
  <si>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</si>
  <si>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</si>
  <si>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</si>
  <si>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</si>
  <si>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</si>
  <si>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</si>
  <si>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</si>
  <si>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</si>
  <si>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</si>
  <si>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</si>
  <si>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</si>
  <si>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</si>
  <si>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</si>
  <si>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</si>
  <si>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</si>
  <si>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</si>
  <si>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</si>
  <si>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</si>
  <si>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</si>
  <si>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</si>
  <si>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</si>
  <si>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</si>
  <si>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</si>
  <si>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</si>
  <si>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</si>
  <si>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</si>
  <si>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</si>
  <si>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</si>
  <si>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</si>
  <si>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</si>
  <si>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</si>
  <si>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</si>
  <si>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</si>
  <si>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</si>
  <si>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</si>
  <si>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</si>
  <si>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</si>
  <si>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</si>
  <si>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</si>
  <si>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</si>
  <si>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</si>
  <si>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</si>
  <si>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</si>
  <si>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</si>
  <si>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</si>
  <si>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</si>
  <si>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</si>
  <si>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</si>
  <si>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</si>
  <si>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</si>
  <si>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</si>
  <si>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</si>
  <si>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</si>
  <si>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</si>
  <si>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</si>
  <si>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</si>
  <si>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</si>
  <si>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</si>
  <si>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</si>
  <si>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</si>
  <si>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</si>
  <si>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</si>
  <si>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</si>
  <si>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</si>
  <si>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</si>
  <si>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</si>
  <si>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</si>
  <si>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</si>
  <si>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</si>
  <si>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</si>
  <si>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</si>
  <si>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</si>
  <si>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</si>
  <si>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</si>
  <si>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</si>
  <si>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</si>
  <si>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</si>
  <si>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</si>
  <si>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</si>
  <si>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</si>
  <si>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</si>
  <si>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</si>
  <si>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</si>
  <si>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</si>
  <si>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</si>
  <si>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</si>
  <si>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</si>
  <si>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</si>
  <si>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</si>
  <si>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</si>
  <si>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</si>
  <si>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</si>
  <si>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</si>
  <si>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</si>
  <si>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</si>
  <si>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</si>
  <si>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</si>
  <si>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</si>
  <si>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</si>
  <si>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</si>
  <si>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</si>
  <si>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</si>
  <si>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</si>
  <si>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</si>
  <si>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</si>
  <si>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</si>
  <si>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</si>
  <si>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</si>
  <si>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</si>
  <si>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</si>
  <si>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</si>
  <si>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</si>
  <si>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</si>
  <si>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</si>
  <si>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</si>
  <si>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</si>
  <si>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</si>
  <si>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</si>
  <si>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</si>
  <si>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</si>
  <si>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</si>
  <si>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</si>
  <si>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</si>
  <si>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</si>
  <si>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</si>
  <si>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</si>
  <si>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</si>
  <si>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</si>
  <si>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</si>
  <si>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</si>
  <si>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</si>
  <si>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</si>
  <si>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</si>
  <si>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</si>
  <si>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</si>
  <si>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</si>
  <si>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</si>
  <si>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</si>
  <si>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</si>
  <si>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</si>
  <si>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</si>
  <si>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</si>
  <si>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</si>
  <si>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</si>
  <si>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</si>
  <si>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</si>
  <si>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</si>
  <si>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</si>
  <si>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</si>
  <si>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</si>
  <si>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</si>
  <si>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</si>
  <si>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</si>
  <si>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</si>
  <si>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</si>
  <si>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</si>
  <si>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</si>
  <si>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</si>
  <si>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</si>
  <si>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</si>
  <si>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</si>
  <si>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</si>
  <si>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</si>
  <si>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</si>
  <si>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</si>
  <si>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</si>
  <si>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</si>
  <si>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</si>
  <si>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</si>
  <si>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</si>
  <si>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</si>
  <si>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</si>
  <si>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</si>
  <si>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</si>
  <si>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</si>
  <si>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</si>
  <si>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</si>
  <si>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</si>
  <si>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</si>
  <si>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</si>
  <si>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</si>
  <si>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</si>
  <si>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</si>
  <si>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</si>
  <si>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</si>
  <si>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</si>
  <si>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</si>
  <si>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</si>
  <si>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</si>
  <si>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</si>
  <si>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</si>
  <si>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</si>
  <si>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</si>
  <si>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</si>
  <si>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</si>
  <si>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</si>
  <si>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</si>
  <si>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</si>
  <si>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</si>
  <si>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</si>
  <si>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</si>
  <si>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</si>
  <si>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</si>
  <si>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</si>
  <si>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</si>
  <si>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</si>
  <si>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</si>
  <si>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</si>
  <si>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</si>
  <si>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</si>
  <si>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</si>
  <si>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</si>
  <si>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</si>
  <si>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</si>
  <si>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</si>
  <si>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</si>
  <si>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</si>
  <si>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</si>
  <si>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</si>
  <si>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</si>
  <si>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</si>
  <si>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</si>
  <si>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</si>
  <si>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</si>
  <si>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</si>
  <si>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</si>
  <si>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</si>
  <si>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</si>
  <si>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</si>
  <si>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</si>
  <si>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</si>
  <si>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</si>
  <si>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</si>
  <si>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</si>
  <si>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</si>
  <si>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</si>
  <si>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</si>
  <si>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</si>
  <si>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</si>
  <si>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</si>
  <si>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</si>
  <si>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</si>
  <si>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</si>
  <si>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</si>
  <si>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</si>
  <si>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</si>
  <si>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</si>
  <si>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</si>
  <si>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</si>
  <si>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</si>
  <si>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</si>
  <si>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</si>
  <si>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</si>
  <si>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</si>
  <si>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</si>
  <si>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</si>
  <si>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</si>
  <si>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</si>
  <si>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</si>
  <si>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</si>
  <si>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</si>
  <si>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</si>
  <si>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</si>
  <si>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</si>
  <si>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</si>
  <si>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</si>
  <si>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</si>
  <si>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</si>
  <si>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</si>
  <si>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</si>
  <si>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</si>
  <si>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</si>
  <si>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</si>
  <si>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</si>
  <si>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</si>
  <si>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</si>
  <si>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</si>
  <si>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</si>
  <si>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</si>
  <si>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</si>
  <si>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</si>
  <si>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</si>
  <si>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</si>
  <si>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</si>
  <si>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</si>
  <si>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</si>
  <si>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</si>
  <si>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</si>
  <si>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</si>
  <si>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</si>
  <si>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</si>
  <si>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</si>
  <si>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</si>
  <si>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</si>
  <si>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</si>
  <si>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</si>
  <si>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</si>
  <si>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</si>
  <si>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</si>
  <si>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</si>
  <si>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</si>
  <si>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</si>
  <si>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</si>
  <si>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</si>
  <si>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</si>
  <si>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</si>
  <si>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</si>
  <si>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</si>
  <si>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</si>
  <si>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</si>
  <si>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</si>
  <si>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</si>
  <si>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</si>
  <si>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</si>
  <si>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</si>
  <si>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</si>
  <si>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</si>
  <si>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</si>
  <si>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</si>
  <si>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</si>
  <si>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</si>
  <si>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</si>
  <si>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</si>
  <si>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</si>
  <si>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</si>
  <si>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</si>
  <si>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</si>
  <si>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</si>
  <si>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</si>
  <si>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</si>
  <si>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</si>
  <si>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</si>
  <si>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</si>
  <si>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</si>
  <si>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</si>
  <si>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</si>
  <si>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</si>
  <si>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</si>
  <si>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</si>
  <si>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</si>
  <si>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</si>
  <si>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</si>
  <si>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</si>
  <si>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</si>
  <si>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</si>
  <si>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</si>
  <si>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</si>
  <si>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</si>
  <si>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</si>
  <si>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</si>
  <si>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</si>
  <si>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</si>
  <si>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</si>
  <si>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</si>
  <si>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</si>
  <si>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</si>
  <si>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</si>
  <si>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</si>
  <si>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</si>
  <si>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</si>
  <si>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</si>
  <si>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</si>
  <si>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</si>
  <si>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</si>
  <si>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</si>
  <si>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</si>
  <si>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</si>
  <si>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</si>
  <si>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</si>
  <si>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</si>
  <si>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</si>
  <si>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</si>
  <si>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</si>
  <si>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</si>
  <si>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</si>
  <si>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</si>
  <si>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</si>
  <si>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</si>
  <si>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</si>
  <si>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</si>
  <si>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</si>
  <si>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</si>
  <si>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</si>
  <si>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</si>
  <si>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</si>
  <si>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</si>
  <si>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</si>
  <si>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</si>
  <si>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</si>
  <si>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</si>
  <si>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</si>
  <si>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</si>
  <si>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</si>
  <si>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</si>
  <si>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</si>
  <si>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</si>
  <si>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</si>
  <si>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</si>
  <si>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</si>
  <si>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</si>
  <si>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</si>
  <si>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</si>
  <si>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</si>
  <si>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</si>
  <si>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</si>
  <si>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</si>
  <si>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</si>
  <si>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</si>
  <si>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</si>
  <si>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</si>
  <si>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</si>
  <si>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</si>
  <si>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</si>
  <si>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</si>
  <si>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</si>
  <si>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</si>
  <si>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</si>
  <si>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</si>
  <si>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</si>
  <si>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</si>
  <si>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</si>
  <si>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</si>
  <si>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</si>
  <si>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</si>
  <si>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</si>
  <si>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</si>
  <si>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</si>
  <si>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</si>
  <si>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</si>
  <si>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</si>
  <si>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</si>
  <si>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</si>
  <si>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</si>
  <si>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</si>
  <si>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</si>
  <si>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</si>
  <si>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</si>
  <si>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</si>
  <si>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</si>
  <si>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</si>
  <si>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</si>
  <si>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</si>
  <si>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</si>
  <si>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</si>
  <si>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</si>
  <si>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</si>
  <si>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</si>
  <si>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</si>
  <si>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</si>
  <si>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</si>
  <si>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</si>
  <si>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</si>
  <si>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</si>
  <si>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</si>
  <si>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</si>
  <si>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</si>
  <si>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</si>
  <si>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</si>
  <si>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</si>
  <si>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</si>
  <si>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</si>
  <si>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</si>
  <si>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</si>
  <si>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</si>
  <si>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</si>
  <si>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</si>
  <si>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</si>
  <si>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</si>
  <si>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</si>
  <si>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</si>
  <si>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</si>
  <si>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</si>
  <si>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</si>
  <si>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</si>
  <si>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</si>
  <si>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</si>
  <si>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</si>
  <si>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</si>
  <si>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</si>
  <si>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</si>
  <si>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</si>
  <si>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</si>
  <si>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</si>
  <si>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</si>
  <si>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</si>
  <si>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</si>
  <si>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</si>
  <si>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</si>
  <si>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</si>
  <si>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</si>
  <si>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</si>
  <si>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</si>
  <si>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</si>
  <si>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</si>
  <si>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</si>
  <si>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</si>
  <si>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</si>
  <si>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</si>
  <si>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</si>
  <si>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</si>
  <si>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</si>
  <si>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</si>
  <si>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</si>
  <si>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</si>
  <si>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</si>
  <si>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</si>
  <si>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</si>
  <si>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</si>
  <si>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</si>
  <si>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</si>
  <si>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</si>
  <si>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</si>
  <si>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</si>
  <si>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</si>
  <si>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</si>
  <si>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</si>
  <si>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</si>
  <si>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</si>
  <si>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</si>
  <si>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</si>
  <si>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</si>
  <si>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</si>
  <si>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</si>
  <si>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</si>
  <si>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</si>
  <si>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</si>
  <si>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</si>
  <si>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</si>
  <si>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</si>
  <si>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</si>
  <si>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</si>
  <si>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</si>
  <si>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</si>
  <si>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</si>
  <si>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</si>
  <si>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</si>
  <si>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</si>
  <si>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</si>
  <si>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</si>
  <si>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</si>
  <si>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</si>
  <si>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</si>
  <si>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</si>
  <si>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</si>
  <si>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</si>
  <si>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</si>
  <si>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</si>
  <si>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</si>
  <si>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</si>
  <si>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</si>
  <si>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</si>
  <si>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</si>
  <si>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</si>
  <si>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</si>
  <si>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</si>
  <si>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</si>
  <si>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</si>
  <si>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</si>
  <si>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</si>
  <si>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</si>
  <si>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</si>
  <si>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</si>
  <si>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</si>
  <si>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</si>
  <si>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</si>
  <si>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</si>
  <si>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</si>
  <si>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</si>
  <si>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</si>
  <si>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</si>
  <si>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</si>
  <si>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</si>
  <si>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</si>
  <si>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</si>
  <si>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</si>
  <si>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</si>
  <si>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</si>
  <si>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</si>
  <si>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</si>
  <si>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</si>
  <si>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</si>
  <si>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</si>
  <si>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</si>
  <si>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</si>
  <si>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</si>
  <si>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</si>
  <si>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</si>
  <si>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</si>
  <si>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</si>
  <si>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</si>
  <si>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</si>
  <si>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</si>
  <si>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</si>
  <si>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</si>
  <si>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</si>
  <si>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</si>
  <si>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</si>
  <si>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</si>
  <si>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</si>
  <si>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</si>
  <si>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</si>
  <si>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</si>
  <si>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</si>
  <si>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</si>
  <si>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</si>
  <si>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</si>
  <si>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</si>
  <si>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</si>
  <si>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</si>
  <si>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</si>
  <si>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</si>
  <si>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</si>
  <si>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</si>
  <si>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</si>
  <si>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</si>
  <si>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</si>
  <si>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</si>
  <si>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</si>
  <si>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</si>
  <si>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</si>
  <si>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</si>
  <si>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</si>
  <si>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</si>
  <si>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</si>
  <si>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</si>
  <si>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</si>
  <si>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</si>
  <si>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</si>
  <si>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</si>
  <si>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</si>
  <si>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</si>
  <si>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</si>
  <si>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</si>
  <si>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</si>
  <si>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</si>
  <si>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</si>
  <si>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</si>
  <si>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</si>
  <si>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</si>
  <si>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</si>
  <si>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</si>
  <si>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</si>
  <si>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</si>
  <si>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</si>
  <si>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</si>
  <si>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</si>
  <si>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</si>
  <si>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</si>
  <si>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</si>
  <si>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</si>
  <si>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</si>
  <si>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</si>
  <si>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</si>
  <si>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</si>
  <si>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</si>
  <si>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</si>
  <si>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</si>
  <si>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</si>
  <si>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</si>
  <si>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</si>
  <si>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</si>
  <si>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</si>
  <si>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</si>
  <si>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</si>
  <si>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</si>
  <si>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</si>
  <si>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</si>
  <si>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</si>
  <si>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</si>
  <si>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</si>
  <si>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</si>
  <si>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</si>
  <si>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</si>
  <si>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</si>
  <si>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</si>
  <si>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</si>
  <si>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</si>
  <si>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</si>
  <si>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</si>
  <si>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</si>
  <si>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</si>
  <si>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</si>
  <si>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</si>
  <si>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</si>
  <si>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</si>
  <si>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</si>
  <si>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</si>
  <si>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</si>
  <si>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</si>
  <si>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</si>
  <si>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</si>
  <si>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</si>
  <si>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</si>
  <si>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</si>
  <si>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</si>
  <si>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</si>
  <si>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</si>
  <si>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</si>
  <si>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</si>
  <si>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</si>
  <si>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</si>
  <si>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</si>
  <si>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</si>
  <si>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</si>
  <si>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</si>
  <si>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</si>
  <si>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</si>
  <si>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</si>
  <si>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</si>
  <si>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</si>
  <si>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</si>
  <si>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</si>
  <si>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</si>
  <si>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</si>
  <si>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</si>
  <si>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</si>
  <si>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</si>
  <si>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</si>
  <si>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</si>
  <si>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</si>
  <si>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</si>
  <si>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</si>
  <si>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</si>
  <si>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</si>
  <si>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</si>
  <si>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</si>
  <si>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</si>
  <si>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</si>
  <si>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</si>
  <si>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</si>
  <si>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</si>
  <si>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</si>
  <si>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</si>
  <si>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</si>
  <si>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</si>
  <si>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</si>
  <si>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</si>
  <si>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</si>
  <si>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</si>
  <si>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</si>
  <si>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</si>
  <si>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</si>
  <si>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</si>
  <si>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</si>
  <si>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</si>
  <si>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</si>
  <si>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</si>
  <si>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</si>
  <si>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</si>
  <si>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</si>
  <si>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</si>
  <si>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</si>
  <si>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</si>
  <si>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</si>
  <si>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</si>
  <si>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</si>
  <si>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</si>
  <si>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</si>
  <si>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</si>
  <si>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</si>
  <si>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</si>
  <si>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</si>
  <si>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</si>
  <si>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</si>
  <si>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</si>
  <si>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</si>
  <si>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</si>
  <si>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</si>
  <si>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</si>
  <si>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</si>
  <si>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</si>
  <si>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</si>
  <si>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</si>
  <si>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</si>
  <si>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</si>
  <si>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</si>
  <si>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</si>
  <si>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</si>
  <si>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</si>
  <si>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</si>
  <si>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</si>
  <si>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</si>
  <si>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</si>
  <si>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</si>
  <si>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</si>
  <si>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</si>
  <si>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</si>
  <si>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</si>
  <si>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</si>
  <si>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</si>
  <si>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</si>
  <si>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</si>
  <si>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</si>
  <si>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</si>
  <si>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</si>
  <si>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</si>
  <si>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</si>
  <si>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</si>
  <si>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</si>
  <si>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</si>
  <si>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</si>
  <si>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</si>
  <si>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</si>
  <si>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</si>
  <si>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</si>
  <si>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</si>
  <si>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</si>
  <si>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</si>
  <si>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</si>
  <si>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</si>
  <si>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</si>
  <si>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</si>
  <si>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</si>
  <si>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</si>
  <si>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</si>
  <si>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</si>
  <si>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</si>
  <si>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</si>
  <si>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</si>
  <si>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</si>
  <si>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</si>
  <si>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</si>
  <si>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</si>
  <si>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</si>
  <si>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</si>
  <si>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</si>
  <si>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</si>
  <si>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</si>
  <si>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</si>
  <si>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</si>
  <si>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</si>
  <si>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</si>
  <si>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</si>
  <si>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</si>
  <si>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</si>
  <si>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</si>
  <si>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</si>
  <si>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</si>
  <si>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</si>
  <si>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</si>
  <si>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</si>
  <si>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</si>
  <si>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</si>
  <si>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</si>
  <si>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</si>
  <si>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</si>
  <si>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</si>
  <si>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</si>
  <si>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</si>
  <si>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</si>
  <si>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</si>
  <si>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</si>
  <si>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</si>
  <si>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</si>
  <si>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</si>
  <si>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</si>
  <si>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</si>
  <si>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</si>
  <si>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</si>
  <si>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</si>
  <si>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</si>
  <si>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</si>
  <si>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</si>
  <si>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</si>
  <si>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</si>
  <si>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</si>
  <si>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</si>
  <si>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</si>
  <si>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</si>
  <si>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</si>
  <si>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</si>
  <si>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</si>
  <si>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</si>
  <si>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</si>
  <si>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</si>
  <si>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</si>
  <si>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</si>
  <si>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</si>
  <si>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</si>
  <si>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</si>
  <si>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</si>
  <si>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</si>
  <si>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</si>
  <si>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</si>
  <si>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</si>
  <si>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</si>
  <si>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</si>
  <si>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</si>
  <si>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</si>
  <si>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</si>
  <si>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</si>
  <si>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</si>
  <si>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</si>
  <si>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</si>
  <si>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</si>
  <si>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</si>
  <si>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</si>
  <si>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</si>
  <si>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</si>
  <si>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</si>
  <si>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</si>
  <si>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</si>
  <si>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</si>
  <si>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</si>
  <si>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</si>
  <si>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</si>
  <si>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</si>
  <si>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</si>
  <si>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</si>
  <si>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</si>
  <si>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</si>
  <si>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</si>
  <si>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</si>
  <si>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</si>
  <si>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</si>
  <si>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</si>
  <si>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</si>
  <si>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</si>
  <si>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</si>
  <si>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</si>
  <si>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</si>
  <si>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</si>
  <si>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</si>
  <si>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</si>
  <si>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</si>
  <si>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</si>
  <si>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</si>
  <si>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</si>
  <si>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</si>
  <si>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</si>
  <si>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</si>
  <si>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</si>
  <si>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</si>
  <si>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</si>
  <si>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</si>
  <si>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</si>
  <si>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</si>
  <si>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</si>
  <si>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</si>
  <si>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</si>
  <si>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</si>
  <si>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</si>
  <si>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</si>
  <si>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</si>
  <si>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</si>
  <si>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</si>
  <si>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</si>
  <si>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</si>
  <si>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</si>
  <si>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</si>
  <si>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</si>
  <si>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</si>
  <si>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</si>
  <si>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</si>
  <si>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</si>
  <si>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</si>
  <si>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</si>
  <si>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</si>
  <si>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</si>
  <si>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</si>
  <si>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</si>
  <si>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</si>
  <si>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</si>
  <si>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</si>
  <si>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</si>
  <si>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</si>
  <si>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</si>
  <si>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</si>
  <si>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</si>
  <si>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</si>
  <si>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</si>
  <si>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</si>
  <si>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</si>
  <si>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</si>
  <si>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</si>
  <si>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</si>
  <si>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</si>
  <si>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</si>
  <si>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</si>
  <si>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</si>
  <si>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</si>
  <si>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</si>
  <si>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</si>
  <si>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</si>
  <si>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</si>
  <si>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</si>
  <si>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</si>
  <si>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</si>
  <si>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</si>
  <si>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</si>
  <si>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</si>
  <si>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</si>
  <si>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</si>
  <si>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</si>
  <si>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</si>
  <si>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</si>
  <si>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</si>
  <si>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</si>
  <si>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</si>
  <si>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</si>
  <si>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</si>
  <si>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</si>
  <si>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</si>
  <si>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</si>
  <si>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</si>
  <si>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</si>
  <si>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</si>
  <si>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</si>
  <si>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</si>
  <si>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</si>
  <si>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</si>
  <si>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</si>
  <si>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</si>
  <si>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</si>
  <si>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</si>
  <si>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</si>
  <si>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</si>
  <si>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</si>
  <si>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</si>
  <si>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</si>
  <si>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</si>
  <si>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</si>
  <si>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</si>
  <si>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</si>
  <si>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</si>
  <si>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</si>
  <si>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</si>
  <si>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</si>
  <si>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</si>
  <si>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</si>
  <si>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</si>
  <si>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</si>
  <si>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</si>
  <si>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</si>
  <si>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</si>
  <si>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</si>
  <si>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</si>
  <si>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</si>
  <si>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</si>
  <si>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</si>
  <si>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</si>
  <si>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</si>
  <si>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</si>
  <si>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</si>
  <si>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</si>
  <si>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</si>
  <si>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</si>
  <si>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</si>
  <si>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</si>
  <si>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</si>
  <si>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</si>
  <si>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</si>
  <si>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</si>
  <si>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</si>
  <si>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</si>
  <si>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</si>
  <si>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</si>
  <si>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</si>
  <si>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</si>
  <si>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</si>
  <si>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</si>
  <si>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</si>
  <si>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</si>
  <si>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</si>
  <si>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</si>
  <si>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</si>
  <si>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</si>
  <si>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</si>
  <si>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</si>
  <si>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</si>
  <si>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</si>
  <si>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</si>
  <si>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</si>
  <si>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</si>
  <si>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</si>
  <si>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</si>
  <si>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</si>
  <si>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</si>
  <si>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</si>
  <si>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</si>
  <si>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</si>
  <si>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</si>
  <si>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</si>
  <si>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</si>
  <si>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</si>
  <si>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</si>
  <si>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</si>
  <si>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</si>
  <si>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</si>
  <si>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</si>
  <si>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</si>
  <si>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</si>
  <si>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</si>
  <si>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</si>
  <si>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</si>
  <si>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</si>
  <si>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</si>
  <si>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</si>
  <si>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</si>
  <si>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</si>
  <si>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</si>
  <si>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</si>
  <si>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</si>
  <si>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</si>
  <si>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</si>
  <si>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</si>
  <si>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</si>
  <si>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</si>
  <si>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</si>
  <si>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</si>
  <si>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</si>
  <si>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</si>
  <si>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</si>
  <si>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</si>
  <si>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</si>
  <si>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</si>
  <si>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</si>
  <si>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</si>
  <si>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</si>
  <si>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</si>
  <si>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</si>
  <si>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</si>
  <si>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</si>
  <si>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</si>
  <si>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</si>
  <si>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</si>
  <si>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</si>
  <si>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</si>
  <si>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</si>
  <si>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</si>
  <si>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</si>
  <si>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</si>
  <si>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</si>
  <si>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</si>
  <si>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</si>
  <si>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</si>
  <si>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</si>
  <si>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</si>
  <si>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</si>
  <si>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</si>
  <si>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</si>
  <si>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</si>
  <si>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</si>
  <si>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</si>
  <si>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</si>
  <si>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</si>
  <si>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</si>
  <si>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</si>
  <si>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</si>
  <si>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</si>
  <si>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</si>
  <si>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</si>
  <si>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</si>
  <si>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</si>
  <si>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</si>
  <si>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</si>
  <si>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</si>
  <si>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</si>
  <si>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</si>
  <si>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</si>
  <si>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</si>
  <si>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</si>
  <si>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</si>
  <si>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</si>
  <si>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</si>
  <si>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</si>
  <si>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</si>
  <si>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</si>
  <si>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</si>
  <si>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</si>
  <si>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</si>
  <si>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</si>
  <si>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</si>
  <si>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</si>
  <si>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</si>
  <si>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</si>
  <si>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</si>
  <si>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</si>
  <si>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</si>
  <si>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</si>
  <si>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</si>
  <si>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</si>
  <si>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</si>
  <si>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</si>
  <si>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</si>
  <si>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</si>
  <si>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</si>
  <si>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</si>
  <si>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</si>
  <si>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</si>
  <si>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</si>
  <si>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</si>
  <si>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</si>
  <si>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</si>
  <si>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</si>
  <si>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</si>
  <si>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</si>
  <si>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</si>
  <si>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</si>
  <si>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</si>
  <si>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</si>
  <si>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</si>
  <si>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</si>
  <si>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</si>
  <si>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</si>
  <si>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</si>
  <si>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</si>
  <si>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</si>
  <si>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</si>
  <si>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</si>
  <si>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</si>
  <si>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</si>
  <si>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</si>
  <si>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</si>
  <si>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</si>
  <si>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</si>
  <si>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</si>
  <si>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</si>
  <si>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</si>
  <si>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</si>
  <si>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</si>
  <si>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</si>
  <si>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</si>
  <si>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</si>
  <si>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</si>
  <si>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</si>
  <si>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</si>
  <si>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</si>
  <si>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</si>
  <si>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</si>
  <si>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</si>
  <si>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</si>
  <si>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</si>
  <si>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</si>
  <si>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</si>
  <si>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</si>
  <si>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</si>
  <si>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</si>
  <si>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</si>
  <si>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</si>
  <si>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</si>
  <si>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</si>
  <si>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</si>
  <si>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</si>
  <si>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</si>
  <si>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</si>
  <si>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</si>
  <si>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</si>
  <si>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</si>
  <si>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</si>
  <si>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</si>
  <si>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</si>
  <si>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</si>
  <si>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</si>
  <si>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</si>
  <si>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</si>
  <si>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</si>
  <si>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</si>
  <si>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</si>
  <si>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</si>
  <si>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</si>
  <si>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</si>
  <si>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</si>
  <si>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</si>
  <si>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</si>
  <si>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</si>
  <si>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</si>
  <si>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</si>
  <si>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</si>
  <si>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</si>
  <si>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</si>
  <si>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</si>
  <si>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</si>
  <si>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</si>
  <si>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</si>
  <si>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</si>
  <si>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</si>
  <si>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</si>
  <si>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</si>
  <si>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</si>
  <si>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</si>
  <si>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</si>
  <si>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</si>
  <si>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</si>
  <si>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</si>
  <si>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</si>
  <si>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</si>
  <si>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</si>
  <si>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</si>
  <si>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</si>
  <si>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</si>
  <si>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</si>
  <si>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</si>
  <si>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</si>
  <si>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</si>
  <si>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</si>
  <si>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</si>
  <si>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</si>
  <si>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</si>
  <si>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</si>
  <si>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</si>
  <si>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</si>
  <si>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</si>
  <si>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</si>
  <si>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</si>
  <si>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</si>
  <si>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</si>
  <si>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</si>
  <si>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</si>
  <si>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</si>
  <si>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</si>
  <si>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</si>
  <si>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</si>
  <si>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</si>
  <si>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</si>
  <si>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</si>
  <si>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</si>
  <si>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</si>
  <si>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</si>
  <si>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</si>
  <si>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</si>
  <si>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</si>
  <si>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</si>
  <si>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</si>
  <si>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</si>
  <si>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</si>
  <si>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</si>
  <si>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</si>
  <si>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</si>
  <si>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</si>
  <si>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</si>
  <si>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</si>
  <si>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</si>
  <si>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</si>
  <si>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</si>
  <si>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</si>
  <si>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</si>
  <si>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</si>
  <si>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</si>
  <si>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</si>
  <si>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</si>
  <si>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</si>
  <si>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</si>
  <si>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</si>
  <si>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</si>
  <si>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</si>
  <si>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</si>
  <si>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</si>
  <si>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</si>
  <si>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</si>
  <si>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</si>
  <si>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</si>
  <si>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</si>
  <si>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</si>
  <si>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</si>
  <si>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</si>
  <si>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</si>
  <si>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</si>
  <si>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</si>
  <si>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</si>
  <si>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</si>
  <si>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</si>
  <si>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</si>
  <si>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</si>
  <si>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</si>
  <si>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</si>
  <si>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</si>
  <si>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</si>
  <si>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</si>
  <si>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</si>
  <si>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</si>
  <si>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</si>
  <si>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</si>
  <si>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</si>
  <si>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</si>
  <si>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</si>
  <si>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</si>
  <si>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</si>
  <si>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</si>
  <si>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</si>
  <si>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</si>
  <si>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</si>
  <si>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</si>
  <si>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</si>
  <si>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</si>
  <si>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</si>
  <si>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</si>
  <si>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</si>
  <si>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</si>
  <si>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</si>
  <si>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</si>
  <si>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</si>
  <si>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</si>
  <si>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</si>
  <si>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</si>
  <si>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</si>
  <si>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</si>
  <si>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</si>
  <si>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</si>
  <si>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</si>
  <si>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</si>
  <si>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</si>
  <si>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</si>
  <si>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</si>
  <si>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</si>
  <si>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</si>
  <si>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</si>
  <si>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</si>
  <si>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</si>
  <si>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</si>
  <si>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</si>
  <si>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</si>
  <si>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</si>
  <si>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</si>
  <si>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</si>
  <si>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</si>
  <si>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</si>
  <si>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</si>
  <si>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</si>
  <si>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</si>
  <si>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</si>
  <si>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</si>
  <si>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</si>
  <si>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</si>
  <si>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</si>
  <si>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</si>
  <si>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</si>
  <si>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</si>
  <si>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</si>
  <si>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</si>
  <si>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</si>
  <si>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</si>
  <si>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</si>
  <si>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</si>
  <si>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</si>
  <si>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</si>
  <si>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</si>
  <si>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</si>
  <si>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</si>
  <si>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</si>
  <si>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</si>
  <si>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</si>
  <si>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</si>
  <si>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</si>
  <si>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</si>
  <si>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</si>
  <si>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</si>
  <si>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</si>
  <si>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</si>
  <si>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</si>
  <si>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</si>
  <si>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</si>
  <si>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</si>
  <si>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</si>
  <si>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</si>
  <si>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</si>
  <si>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</si>
  <si>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</si>
  <si>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</si>
  <si>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</si>
  <si>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</si>
  <si>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</si>
  <si>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</si>
  <si>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</si>
  <si>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</si>
  <si>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</si>
  <si>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</si>
  <si>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</si>
  <si>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</si>
  <si>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</si>
  <si>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</si>
  <si>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</si>
  <si>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</si>
  <si>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</si>
  <si>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</si>
  <si>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</si>
  <si>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</si>
  <si>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</si>
  <si>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</si>
  <si>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</si>
  <si>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</si>
  <si>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</si>
  <si>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</si>
  <si>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</si>
  <si>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</si>
  <si>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</si>
  <si>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</si>
  <si>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</si>
  <si>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</si>
  <si>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</si>
  <si>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</si>
  <si>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</si>
  <si>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</si>
  <si>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</si>
  <si>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</si>
  <si>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</si>
  <si>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</si>
  <si>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</si>
  <si>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</si>
  <si>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</si>
  <si>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</si>
  <si>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</si>
  <si>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</si>
  <si>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</si>
  <si>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</si>
  <si>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</si>
  <si>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</si>
  <si>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</si>
  <si>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</si>
  <si>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</si>
  <si>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</si>
  <si>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</si>
  <si>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</si>
  <si>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</si>
  <si>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</si>
  <si>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</si>
  <si>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</si>
  <si>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</si>
  <si>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</si>
  <si>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</si>
  <si>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</si>
  <si>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</si>
  <si>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</si>
  <si>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</si>
  <si>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</si>
  <si>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</si>
  <si>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</si>
  <si>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</si>
  <si>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</si>
  <si>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</si>
  <si>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</si>
  <si>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</si>
  <si>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</si>
  <si>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</si>
  <si>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</si>
  <si>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</si>
  <si>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</si>
  <si>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</si>
  <si>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</si>
  <si>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</si>
  <si>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</si>
  <si>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</si>
  <si>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</si>
  <si>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</si>
  <si>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</si>
  <si>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</si>
  <si>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</si>
  <si>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</si>
  <si>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</si>
  <si>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</si>
  <si>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</si>
  <si>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</si>
  <si>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</si>
  <si>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</si>
  <si>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</si>
  <si>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</si>
  <si>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</si>
  <si>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</si>
  <si>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</si>
  <si>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</si>
  <si>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</si>
  <si>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</si>
  <si>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</si>
  <si>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</si>
  <si>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</si>
  <si>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</si>
  <si>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</si>
  <si>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</si>
  <si>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</si>
  <si>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</si>
  <si>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</si>
  <si>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</si>
  <si>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</si>
  <si>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</si>
  <si>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</si>
  <si>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</si>
  <si>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</si>
  <si>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</si>
  <si>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</si>
  <si>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</si>
  <si>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</si>
  <si>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</si>
  <si>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</si>
  <si>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</si>
  <si>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</si>
  <si>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</si>
  <si>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</si>
  <si>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</si>
  <si>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</si>
  <si>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</si>
  <si>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</si>
  <si>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</si>
  <si>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</si>
  <si>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</si>
  <si>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</si>
  <si>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</si>
  <si>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</si>
  <si>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</si>
  <si>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</si>
  <si>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</si>
  <si>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</si>
  <si>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</si>
  <si>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</si>
  <si>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</si>
  <si>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</si>
  <si>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</si>
  <si>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</si>
  <si>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</si>
  <si>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</si>
  <si>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</si>
  <si>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</si>
  <si>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</si>
  <si>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</si>
  <si>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</si>
  <si>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</si>
  <si>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</si>
  <si>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</si>
  <si>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</si>
  <si>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</si>
  <si>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</si>
  <si>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</si>
  <si>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</si>
  <si>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</si>
  <si>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</si>
  <si>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</si>
  <si>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</si>
  <si>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</si>
  <si>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</si>
  <si>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</si>
  <si>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</si>
  <si>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</si>
  <si>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</si>
  <si>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</si>
  <si>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</si>
  <si>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</si>
  <si>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</si>
  <si>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</si>
  <si>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</si>
  <si>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</si>
  <si>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</si>
  <si>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</si>
  <si>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</si>
  <si>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</si>
  <si>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</si>
  <si>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</si>
  <si>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</si>
  <si>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</si>
  <si>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</si>
  <si>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</si>
  <si>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</si>
  <si>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</si>
  <si>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</si>
  <si>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</si>
  <si>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</si>
  <si>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</si>
  <si>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</si>
  <si>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</si>
  <si>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</si>
  <si>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</si>
  <si>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</si>
  <si>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</si>
  <si>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</si>
  <si>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</si>
  <si>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</si>
  <si>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</si>
  <si>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</si>
  <si>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</si>
  <si>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</si>
  <si>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</si>
  <si>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</si>
  <si>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</si>
  <si>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</si>
  <si>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</si>
  <si>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</si>
  <si>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</si>
  <si>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</si>
  <si>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</si>
  <si>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</si>
  <si>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</si>
  <si>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</si>
  <si>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</si>
  <si>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</si>
  <si>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</si>
  <si>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</si>
  <si>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</si>
  <si>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</si>
  <si>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</si>
  <si>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</si>
  <si>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</si>
  <si>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</si>
  <si>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</si>
  <si>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</si>
  <si>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</si>
  <si>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</si>
  <si>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</si>
  <si>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</si>
  <si>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</si>
  <si>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</si>
  <si>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</si>
  <si>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</si>
  <si>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</si>
  <si>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</si>
  <si>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</si>
  <si>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</si>
  <si>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</si>
  <si>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</si>
  <si>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</si>
  <si>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</si>
  <si>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</si>
  <si>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</si>
  <si>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</si>
  <si>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</si>
  <si>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</si>
  <si>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</si>
  <si>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</si>
  <si>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</si>
  <si>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</si>
  <si>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</si>
  <si>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</si>
  <si>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</si>
  <si>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</si>
  <si>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</si>
  <si>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</si>
  <si>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</si>
  <si>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</si>
  <si>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</si>
  <si>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</si>
  <si>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</si>
  <si>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</si>
  <si>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</si>
  <si>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</si>
  <si>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</si>
  <si>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</si>
  <si>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</si>
  <si>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</si>
  <si>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</si>
  <si>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</si>
  <si>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</si>
  <si>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</si>
  <si>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</si>
  <si>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</si>
  <si>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</si>
  <si>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</si>
  <si>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</si>
  <si>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</si>
  <si>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</si>
  <si>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</si>
  <si>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</si>
  <si>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</si>
  <si>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</si>
  <si>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</si>
  <si>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</si>
  <si>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</si>
  <si>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</si>
  <si>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</si>
  <si>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</si>
  <si>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</si>
  <si>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</si>
  <si>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</si>
  <si>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</si>
  <si>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</si>
  <si>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</si>
  <si>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</si>
  <si>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</si>
  <si>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</si>
  <si>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</si>
  <si>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</si>
  <si>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</si>
  <si>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</si>
  <si>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</si>
  <si>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</si>
  <si>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</si>
  <si>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</si>
  <si>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</si>
  <si>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</si>
  <si>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</si>
  <si>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</si>
  <si>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</si>
  <si>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</si>
  <si>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</si>
  <si>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</si>
  <si>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</si>
  <si>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</si>
  <si>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</si>
  <si>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</si>
  <si>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</si>
  <si>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</si>
  <si>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</si>
  <si>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</si>
  <si>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</si>
  <si>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</si>
  <si>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</si>
  <si>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</si>
  <si>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</si>
  <si>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</si>
  <si>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</si>
  <si>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</si>
  <si>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</si>
  <si>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</si>
  <si>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</si>
  <si>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</si>
  <si>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</si>
  <si>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</si>
  <si>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</si>
  <si>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</si>
  <si>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</si>
  <si>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</si>
  <si>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</si>
  <si>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</si>
  <si>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</si>
  <si>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</si>
  <si>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</si>
  <si>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</si>
  <si>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</si>
  <si>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</si>
  <si>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</si>
  <si>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</si>
  <si>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</si>
  <si>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</si>
  <si>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</si>
  <si>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</si>
  <si>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</si>
  <si>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</si>
  <si>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</si>
  <si>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</si>
  <si>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</si>
  <si>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</si>
  <si>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</si>
  <si>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</si>
  <si>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</si>
  <si>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</si>
  <si>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</si>
  <si>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</si>
  <si>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</si>
  <si>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</si>
  <si>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</si>
  <si>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</si>
  <si>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</si>
  <si>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</si>
  <si>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</si>
  <si>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</si>
  <si>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</si>
  <si>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</si>
  <si>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</si>
  <si>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</si>
  <si>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</si>
  <si>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</si>
  <si>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</si>
  <si>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</si>
  <si>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</si>
  <si>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</si>
  <si>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</si>
  <si>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</si>
  <si>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</si>
  <si>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</si>
  <si>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</si>
  <si>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</si>
  <si>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</si>
  <si>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</si>
  <si>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</si>
  <si>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</si>
  <si>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</si>
  <si>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</si>
  <si>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</si>
  <si>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</si>
  <si>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</si>
  <si>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</si>
  <si>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</si>
  <si>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</si>
  <si>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</si>
  <si>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</si>
  <si>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</si>
  <si>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</si>
  <si>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</si>
  <si>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</si>
  <si>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</si>
  <si>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</si>
  <si>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</si>
  <si>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</si>
  <si>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</si>
  <si>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</si>
  <si>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</si>
  <si>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</si>
  <si>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</si>
  <si>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</si>
  <si>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</si>
  <si>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</si>
  <si>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</si>
  <si>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</si>
  <si>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</si>
  <si>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</si>
  <si>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</si>
  <si>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</si>
  <si>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</si>
  <si>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</si>
  <si>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</si>
  <si>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</si>
  <si>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</si>
  <si>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</si>
  <si>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</si>
  <si>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</si>
  <si>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</si>
  <si>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</si>
  <si>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</si>
  <si>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</si>
  <si>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</si>
  <si>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</si>
  <si>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</si>
  <si>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</si>
  <si>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</si>
  <si>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</si>
  <si>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</si>
  <si>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</si>
  <si>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</si>
  <si>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</si>
  <si>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</si>
  <si>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</si>
  <si>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</si>
  <si>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</si>
  <si>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</si>
  <si>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</si>
  <si>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</si>
  <si>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</si>
  <si>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</si>
  <si>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</si>
  <si>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</si>
  <si>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</si>
  <si>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</si>
  <si>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</si>
  <si>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</si>
  <si>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</si>
  <si>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</si>
  <si>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</si>
  <si>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</si>
  <si>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</si>
  <si>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</si>
  <si>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</si>
  <si>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</si>
  <si>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</si>
  <si>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</si>
  <si>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</si>
  <si>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</si>
  <si>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</si>
  <si>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</si>
  <si>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</si>
  <si>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</si>
  <si>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</si>
  <si>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</si>
  <si>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</si>
  <si>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</si>
  <si>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</si>
  <si>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</si>
  <si>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</si>
  <si>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</si>
  <si>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</si>
  <si>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</si>
  <si>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</si>
  <si>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</si>
  <si>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</si>
  <si>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</si>
  <si>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</si>
  <si>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</si>
  <si>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</si>
  <si>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</si>
  <si>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</si>
  <si>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</si>
  <si>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</si>
  <si>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</si>
  <si>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</si>
  <si>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</si>
  <si>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</si>
  <si>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</si>
  <si>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</si>
  <si>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</si>
  <si>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</si>
  <si>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</si>
  <si>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</si>
  <si>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</si>
  <si>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</si>
  <si>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</si>
  <si>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</si>
  <si>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</si>
  <si>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</si>
  <si>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</si>
  <si>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</si>
  <si>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</si>
  <si>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</si>
  <si>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</si>
  <si>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</si>
  <si>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</si>
  <si>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</si>
  <si>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</si>
  <si>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</si>
  <si>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</si>
  <si>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</si>
  <si>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</si>
  <si>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</si>
  <si>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</si>
  <si>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</si>
  <si>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</si>
  <si>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</si>
  <si>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</si>
  <si>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</si>
  <si>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</si>
  <si>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</si>
  <si>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</si>
  <si>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</si>
  <si>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</si>
  <si>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</si>
  <si>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</si>
  <si>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</si>
  <si>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</si>
  <si>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</si>
  <si>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</si>
  <si>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</si>
  <si>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</si>
  <si>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</si>
  <si>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</si>
  <si>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</si>
  <si>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</si>
  <si>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</si>
  <si>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</si>
  <si>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</si>
  <si>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</si>
  <si>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</si>
  <si>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</si>
  <si>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</si>
  <si>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</si>
  <si>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</si>
  <si>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</si>
  <si>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</si>
  <si>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</si>
  <si>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</si>
  <si>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</si>
  <si>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</si>
  <si>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</si>
  <si>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</si>
  <si>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</si>
  <si>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</si>
  <si>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</si>
  <si>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</si>
  <si>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</si>
  <si>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</si>
  <si>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</si>
  <si>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</si>
  <si>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</si>
  <si>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</si>
  <si>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</si>
  <si>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</si>
  <si>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</si>
  <si>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</si>
  <si>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</si>
  <si>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</si>
  <si>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</si>
  <si>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</si>
  <si>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</si>
  <si>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</si>
  <si>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</si>
  <si>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</si>
  <si>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</si>
  <si>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</si>
  <si>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</si>
  <si>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</si>
  <si>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</si>
  <si>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</si>
  <si>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</si>
  <si>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</si>
  <si>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</si>
  <si>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</si>
  <si>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</si>
  <si>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</si>
  <si>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</si>
  <si>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</si>
  <si>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</si>
  <si>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</si>
  <si>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</si>
  <si>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</si>
  <si>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</si>
  <si>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</si>
  <si>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</si>
  <si>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</si>
  <si>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</si>
  <si>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</si>
  <si>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</si>
  <si>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</si>
  <si>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</si>
  <si>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</si>
  <si>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</si>
  <si>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</si>
  <si>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</si>
  <si>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</si>
  <si>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</si>
  <si>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</si>
  <si>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</si>
  <si>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</si>
  <si>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</si>
  <si>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</si>
  <si>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</si>
  <si>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</si>
  <si>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</si>
  <si>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</si>
  <si>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</si>
  <si>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</si>
  <si>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</si>
  <si>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</si>
  <si>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</si>
  <si>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</si>
  <si>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</si>
  <si>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</si>
  <si>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</si>
  <si>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</si>
  <si>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</si>
  <si>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</si>
  <si>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</si>
  <si>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</si>
  <si>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</si>
  <si>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</si>
  <si>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</si>
  <si>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</si>
  <si>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</si>
  <si>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</si>
  <si>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</si>
  <si>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</si>
  <si>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</si>
  <si>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</si>
  <si>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</si>
  <si>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</si>
  <si>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</si>
  <si>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</si>
  <si>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</si>
  <si>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</si>
  <si>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</si>
  <si>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</si>
  <si>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</si>
  <si>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</si>
  <si>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</si>
  <si>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</si>
  <si>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</si>
  <si>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</si>
  <si>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</si>
  <si>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</si>
  <si>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</si>
  <si>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</si>
  <si>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</si>
  <si>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</si>
  <si>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</si>
  <si>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</si>
  <si>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</si>
  <si>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</si>
  <si>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</si>
  <si>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</si>
  <si>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</si>
  <si>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</si>
  <si>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</si>
  <si>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</si>
  <si>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</si>
  <si>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</si>
  <si>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</si>
  <si>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</si>
  <si>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</si>
  <si>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</si>
  <si>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</si>
  <si>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</si>
  <si>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</si>
  <si>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</si>
  <si>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</si>
  <si>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</si>
  <si>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</si>
  <si>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</si>
  <si>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</si>
  <si>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</si>
  <si>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</si>
  <si>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</si>
  <si>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</si>
  <si>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</si>
  <si>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</si>
  <si>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</si>
  <si>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</si>
  <si>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</si>
  <si>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</si>
  <si>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</si>
  <si>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</si>
  <si>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</si>
  <si>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</si>
  <si>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</si>
  <si>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</si>
  <si>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</si>
  <si>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</si>
  <si>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</si>
  <si>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</si>
  <si>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</si>
  <si>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</si>
  <si>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</si>
  <si>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</si>
  <si>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</si>
  <si>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</si>
  <si>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</si>
  <si>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</si>
  <si>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</si>
  <si>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</si>
  <si>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</si>
  <si>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</si>
  <si>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</si>
  <si>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</si>
  <si>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</si>
  <si>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</si>
  <si>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</si>
  <si>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</si>
  <si>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</si>
  <si>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</si>
  <si>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</si>
  <si>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</si>
  <si>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</si>
  <si>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</si>
  <si>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</si>
  <si>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</si>
  <si>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</si>
  <si>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</si>
  <si>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</si>
  <si>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</si>
  <si>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</si>
  <si>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</si>
  <si>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</si>
  <si>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</si>
  <si>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</si>
  <si>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</si>
  <si>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</si>
  <si>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</si>
  <si>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</si>
  <si>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</si>
  <si>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</si>
  <si>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</si>
  <si>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</si>
  <si>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</si>
  <si>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</si>
  <si>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</si>
  <si>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</si>
  <si>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</si>
  <si>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</si>
  <si>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</si>
  <si>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</si>
  <si>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</si>
  <si>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</si>
  <si>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</si>
  <si>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</si>
  <si>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</si>
  <si>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</si>
  <si>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</si>
  <si>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</si>
  <si>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</si>
  <si>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</si>
  <si>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</si>
  <si>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</si>
  <si>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</si>
  <si>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</si>
  <si>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</si>
  <si>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</si>
  <si>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</si>
  <si>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</si>
  <si>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</si>
  <si>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</si>
  <si>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</si>
  <si>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</si>
  <si>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</si>
  <si>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</si>
  <si>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</si>
  <si>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</si>
  <si>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</si>
  <si>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</si>
  <si>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</si>
  <si>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</si>
  <si>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</si>
  <si>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</si>
  <si>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</si>
  <si>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</si>
  <si>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</si>
  <si>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</si>
  <si>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</si>
  <si>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</si>
  <si>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</si>
  <si>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</si>
  <si>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</si>
  <si>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</si>
  <si>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</si>
  <si>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</si>
  <si>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</si>
  <si>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</si>
  <si>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</si>
  <si>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</si>
  <si>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</si>
  <si>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</si>
  <si>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</si>
  <si>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</si>
  <si>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</si>
  <si>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</si>
  <si>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</si>
  <si>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</si>
  <si>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</si>
  <si>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</si>
  <si>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</si>
  <si>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</si>
  <si>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</si>
  <si>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</si>
  <si>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</si>
  <si>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</si>
  <si>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</si>
  <si>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</si>
  <si>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</si>
  <si>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</si>
  <si>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</si>
  <si>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</si>
  <si>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</si>
  <si>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</si>
  <si>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</si>
  <si>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</si>
  <si>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</si>
  <si>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</si>
  <si>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</si>
  <si>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</si>
  <si>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</si>
  <si>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</si>
  <si>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</si>
  <si>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</si>
  <si>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</si>
  <si>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</si>
  <si>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</si>
  <si>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</si>
  <si>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</si>
  <si>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</si>
  <si>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</si>
  <si>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</si>
  <si>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</si>
  <si>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</si>
  <si>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</si>
  <si>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</si>
  <si>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</si>
  <si>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</si>
  <si>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</si>
  <si>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</si>
  <si>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</si>
  <si>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</si>
  <si>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</si>
  <si>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</si>
  <si>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</si>
  <si>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</si>
  <si>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</si>
  <si>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</si>
  <si>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</si>
  <si>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</si>
  <si>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</si>
  <si>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</si>
  <si>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</si>
  <si>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</si>
  <si>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</si>
  <si>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</si>
  <si>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</si>
  <si>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</si>
  <si>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</si>
  <si>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</si>
  <si>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</si>
  <si>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</si>
  <si>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</si>
  <si>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</si>
  <si>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</si>
  <si>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</si>
  <si>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</si>
  <si>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</si>
  <si>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</si>
  <si>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</si>
  <si>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</si>
  <si>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</si>
  <si>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</si>
  <si>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</si>
  <si>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</si>
  <si>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</si>
  <si>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</si>
  <si>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</si>
  <si>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</si>
  <si>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</si>
  <si>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</si>
  <si>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</si>
  <si>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</si>
  <si>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</si>
  <si>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</si>
  <si>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</si>
  <si>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</si>
  <si>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</si>
  <si>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</si>
  <si>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</si>
  <si>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</si>
  <si>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</si>
  <si>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</si>
  <si>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</si>
  <si>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</si>
  <si>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</si>
  <si>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</si>
  <si>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</si>
  <si>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</si>
  <si>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</si>
  <si>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</si>
  <si>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</si>
  <si>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</si>
  <si>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</si>
  <si>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</si>
  <si>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</si>
  <si>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</si>
  <si>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</si>
  <si>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</si>
  <si>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</si>
  <si>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</si>
  <si>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</si>
  <si>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</si>
  <si>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</si>
  <si>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</si>
  <si>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</si>
  <si>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</si>
  <si>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</si>
  <si>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</si>
  <si>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</si>
  <si>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</si>
  <si>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</si>
  <si>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</si>
  <si>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</si>
  <si>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</si>
  <si>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</si>
  <si>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</si>
  <si>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</si>
  <si>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</si>
  <si>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</si>
  <si>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</si>
  <si>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</si>
  <si>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</si>
  <si>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</si>
  <si>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</si>
  <si>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</si>
  <si>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</si>
  <si>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</si>
  <si>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</si>
  <si>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</si>
  <si>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</si>
  <si>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</si>
  <si>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</si>
  <si>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</si>
  <si>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</si>
  <si>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</si>
  <si>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</si>
  <si>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</si>
  <si>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</si>
  <si>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</si>
  <si>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</si>
  <si>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</si>
  <si>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</si>
  <si>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</si>
  <si>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</si>
  <si>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</si>
  <si>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</si>
  <si>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</si>
  <si>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</si>
  <si>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</si>
  <si>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</si>
  <si>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</si>
  <si>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</si>
  <si>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</si>
  <si>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</si>
  <si>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</si>
  <si>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</si>
  <si>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</si>
  <si>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</si>
  <si>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</si>
  <si>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</si>
  <si>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</si>
  <si>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</si>
  <si>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</si>
  <si>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</si>
  <si>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</si>
  <si>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</si>
  <si>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</si>
  <si>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</si>
  <si>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</si>
  <si>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</si>
  <si>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</si>
  <si>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</si>
  <si>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</si>
  <si>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</si>
  <si>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</si>
  <si>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</si>
  <si>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</si>
  <si>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</si>
  <si>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</si>
  <si>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</si>
  <si>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</si>
  <si>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</si>
  <si>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</si>
  <si>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</si>
  <si>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</si>
  <si>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</si>
  <si>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</si>
  <si>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</si>
  <si>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</si>
  <si>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</si>
  <si>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</si>
  <si>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</si>
  <si>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</si>
  <si>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</si>
  <si>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</si>
  <si>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</si>
  <si>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</si>
  <si>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</si>
  <si>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</si>
  <si>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</si>
  <si>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</si>
  <si>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</si>
  <si>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</si>
  <si>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</si>
  <si>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</si>
  <si>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</si>
  <si>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</si>
  <si>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</si>
  <si>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</si>
  <si>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</si>
  <si>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</si>
  <si>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</si>
  <si>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</si>
  <si>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</si>
  <si>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</si>
  <si>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</si>
  <si>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</si>
  <si>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</si>
  <si>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</si>
  <si>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</si>
  <si>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</si>
  <si>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</si>
  <si>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</si>
  <si>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</si>
  <si>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</si>
  <si>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</si>
  <si>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</si>
  <si>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</si>
  <si>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</si>
  <si>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</si>
  <si>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</si>
  <si>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</si>
  <si>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</si>
  <si>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</si>
  <si>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</si>
  <si>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</si>
  <si>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</si>
  <si>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</si>
  <si>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</si>
  <si>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</si>
  <si>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</si>
  <si>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</si>
  <si>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</si>
  <si>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</si>
  <si>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</si>
  <si>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</si>
  <si>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</si>
  <si>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</si>
  <si>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</si>
  <si>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</si>
  <si>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</si>
  <si>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</si>
  <si>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</si>
  <si>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</si>
  <si>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</si>
  <si>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</si>
  <si>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</si>
  <si>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</si>
  <si>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</si>
  <si>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</si>
  <si>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</si>
  <si>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</si>
  <si>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</si>
  <si>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</si>
  <si>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</si>
  <si>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</si>
  <si>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</si>
  <si>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</si>
  <si>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</si>
  <si>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</si>
  <si>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</si>
  <si>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</si>
  <si>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</si>
  <si>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</si>
  <si>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</si>
  <si>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</si>
  <si>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</si>
  <si>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</si>
  <si>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</si>
  <si>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</si>
  <si>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</si>
  <si>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</si>
  <si>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</si>
  <si>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</si>
  <si>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</si>
  <si>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</si>
  <si>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</si>
  <si>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</si>
  <si>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</si>
  <si>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</si>
  <si>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</si>
  <si>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</si>
  <si>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</si>
  <si>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</si>
  <si>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</si>
  <si>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</si>
  <si>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</si>
  <si>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</si>
  <si>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</si>
  <si>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</si>
  <si>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</si>
  <si>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</si>
  <si>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</si>
  <si>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</si>
  <si>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</si>
  <si>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</si>
  <si>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</si>
  <si>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</si>
  <si>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</si>
  <si>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</si>
  <si>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</si>
  <si>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</si>
  <si>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</si>
  <si>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</si>
  <si>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</si>
  <si>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</si>
  <si>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</si>
  <si>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</si>
  <si>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</si>
  <si>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</si>
  <si>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</si>
  <si>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</si>
  <si>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</si>
  <si>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</si>
  <si>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</si>
  <si>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</si>
  <si>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</si>
  <si>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</si>
  <si>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</si>
  <si>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</si>
  <si>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</si>
  <si>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</si>
  <si>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</si>
  <si>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</si>
  <si>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</si>
  <si>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</si>
  <si>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</si>
  <si>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</si>
  <si>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</si>
  <si>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</si>
  <si>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</si>
  <si>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</si>
  <si>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</si>
  <si>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</si>
  <si>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</si>
  <si>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</si>
  <si>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</si>
  <si>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</si>
  <si>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</si>
  <si>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</si>
  <si>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</si>
  <si>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</si>
  <si>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</si>
  <si>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</si>
  <si>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</si>
  <si>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</si>
  <si>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</si>
  <si>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</si>
  <si>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</si>
  <si>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</si>
  <si>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</si>
  <si>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</si>
  <si>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</si>
  <si>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</si>
  <si>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</si>
  <si>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</si>
  <si>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</si>
  <si>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</si>
  <si>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</si>
  <si>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</si>
  <si>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</si>
  <si>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</si>
  <si>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</si>
  <si>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</si>
  <si>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</si>
  <si>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</si>
  <si>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</si>
  <si>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</si>
  <si>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</si>
  <si>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</si>
  <si>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</si>
  <si>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</si>
  <si>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</si>
  <si>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</si>
  <si>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</si>
  <si>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</si>
  <si>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</si>
  <si>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</si>
  <si>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</si>
  <si>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</si>
  <si>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</si>
  <si>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</si>
  <si>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</si>
  <si>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</si>
  <si>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</si>
  <si>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</si>
  <si>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</si>
  <si>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</si>
  <si>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</si>
  <si>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</si>
  <si>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</si>
  <si>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</si>
  <si>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</si>
  <si>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</si>
  <si>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</si>
  <si>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</si>
  <si>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</si>
  <si>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</si>
  <si>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</si>
  <si>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</si>
  <si>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</si>
  <si>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</si>
  <si>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</si>
  <si>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</si>
  <si>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</si>
  <si>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</si>
  <si>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</si>
  <si>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</si>
  <si>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</si>
  <si>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</si>
  <si>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</si>
  <si>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</si>
  <si>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</si>
  <si>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</si>
  <si>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</si>
  <si>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</si>
  <si>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</si>
  <si>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</si>
  <si>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</si>
  <si>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</si>
  <si>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</si>
  <si>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</si>
  <si>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</si>
  <si>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</si>
  <si>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</si>
  <si>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</si>
  <si>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</si>
  <si>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</si>
  <si>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</si>
  <si>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</si>
  <si>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</si>
  <si>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</si>
  <si>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</si>
  <si>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</si>
  <si>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</si>
  <si>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</si>
  <si>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</si>
  <si>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</si>
  <si>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</si>
  <si>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</si>
  <si>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</si>
  <si>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</si>
  <si>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</si>
  <si>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</si>
  <si>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</si>
  <si>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</si>
  <si>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</si>
  <si>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</si>
  <si>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</si>
  <si>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</si>
  <si>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</si>
  <si>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</si>
  <si>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</si>
  <si>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</si>
  <si>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</si>
  <si>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</si>
  <si>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</si>
  <si>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</si>
  <si>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</si>
  <si>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</si>
  <si>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</si>
  <si>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</si>
  <si>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</si>
  <si>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</si>
  <si>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</si>
  <si>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</si>
  <si>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</si>
  <si>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</si>
  <si>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</si>
  <si>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</si>
  <si>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</si>
  <si>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</si>
  <si>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</si>
  <si>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</si>
  <si>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</si>
  <si>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</si>
  <si>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</si>
  <si>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</si>
  <si>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</si>
  <si>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</si>
  <si>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</si>
  <si>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</si>
  <si>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</si>
  <si>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</si>
  <si>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</si>
  <si>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</si>
  <si>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</si>
  <si>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</si>
  <si>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</si>
  <si>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</si>
  <si>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</si>
  <si>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</si>
  <si>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</si>
  <si>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</si>
  <si>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</si>
  <si>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</si>
  <si>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</si>
  <si>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</si>
  <si>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</si>
  <si>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</si>
  <si>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</si>
  <si>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</si>
  <si>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</si>
  <si>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</si>
  <si>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</si>
  <si>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</si>
  <si>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</si>
  <si>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</si>
  <si>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</si>
  <si>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</si>
  <si>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</si>
  <si>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</si>
  <si>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</si>
  <si>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</si>
  <si>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</si>
  <si>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</si>
  <si>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</si>
  <si>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</si>
  <si>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</si>
  <si>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</si>
  <si>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</si>
  <si>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</si>
  <si>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</si>
  <si>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</si>
  <si>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</si>
  <si>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</si>
  <si>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</si>
  <si>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</si>
  <si>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</si>
  <si>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</si>
  <si>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</si>
  <si>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</si>
  <si>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</si>
  <si>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</si>
  <si>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</si>
  <si>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</si>
  <si>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</si>
  <si>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</si>
  <si>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</si>
  <si>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</si>
  <si>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</si>
  <si>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</si>
  <si>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</si>
  <si>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</si>
  <si>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</si>
  <si>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</si>
  <si>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</si>
  <si>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</si>
  <si>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</si>
  <si>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</si>
  <si>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</si>
  <si>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</si>
  <si>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</si>
  <si>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</si>
  <si>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</si>
  <si>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</si>
  <si>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</si>
  <si>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</si>
  <si>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</si>
  <si>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</si>
  <si>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</si>
  <si>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</si>
  <si>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</si>
  <si>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</si>
  <si>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</si>
  <si>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</si>
  <si>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</si>
  <si>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</si>
  <si>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</si>
  <si>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</si>
  <si>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</si>
  <si>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</si>
  <si>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</si>
  <si>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</si>
  <si>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</si>
  <si>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</si>
  <si>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</si>
  <si>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</si>
  <si>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</si>
  <si>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</si>
  <si>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</si>
  <si>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</si>
  <si>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</si>
  <si>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</si>
  <si>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</si>
  <si>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</si>
  <si>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</si>
  <si>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</si>
  <si>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</si>
  <si>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</si>
  <si>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</si>
  <si>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</si>
  <si>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</si>
  <si>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</si>
  <si>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</si>
  <si>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</si>
  <si>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</si>
  <si>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</si>
  <si>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</si>
  <si>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</si>
  <si>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</si>
  <si>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</si>
  <si>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</si>
  <si>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</si>
  <si>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</si>
  <si>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</si>
  <si>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</si>
  <si>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</si>
  <si>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</si>
  <si>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</si>
  <si>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</si>
  <si>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</si>
  <si>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</si>
  <si>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</si>
  <si>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</si>
  <si>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</si>
  <si>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</si>
  <si>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</si>
  <si>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</si>
  <si>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</si>
  <si>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</si>
  <si>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</si>
  <si>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</si>
  <si>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</si>
  <si>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</si>
  <si>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</si>
  <si>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</si>
  <si>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</si>
  <si>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</si>
  <si>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</si>
  <si>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</si>
  <si>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</si>
  <si>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</si>
  <si>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</si>
  <si>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</si>
  <si>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</si>
  <si>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</si>
  <si>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</si>
  <si>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</si>
  <si>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</si>
  <si>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</si>
  <si>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</si>
  <si>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</si>
  <si>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</si>
  <si>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</si>
  <si>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</si>
  <si>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</si>
  <si>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</si>
  <si>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</si>
  <si>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</si>
  <si>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</si>
  <si>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</si>
  <si>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</si>
  <si>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</si>
  <si>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</si>
  <si>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</si>
  <si>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</si>
  <si>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</si>
  <si>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</si>
  <si>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</si>
  <si>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</si>
  <si>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</si>
  <si>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</si>
  <si>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</si>
  <si>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</si>
  <si>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</si>
  <si>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</si>
  <si>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</si>
  <si>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</si>
  <si>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</si>
  <si>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</si>
  <si>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</si>
  <si>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</si>
  <si>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</si>
  <si>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</si>
  <si>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</si>
  <si>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</si>
  <si>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</si>
  <si>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</si>
  <si>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</si>
  <si>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</si>
  <si>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</si>
  <si>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</si>
  <si>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</si>
  <si>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</si>
  <si>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</si>
  <si>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</si>
  <si>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</si>
  <si>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</si>
  <si>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</si>
  <si>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</si>
  <si>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</si>
  <si>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</si>
  <si>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</si>
  <si>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</si>
  <si>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</si>
  <si>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</si>
  <si>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</si>
  <si>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</si>
  <si>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</si>
  <si>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</si>
  <si>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</si>
  <si>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</si>
  <si>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</si>
  <si>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</si>
  <si>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</si>
  <si>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</si>
  <si>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</si>
  <si>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</si>
  <si>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</si>
  <si>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</si>
  <si>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</si>
  <si>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</si>
  <si>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</si>
  <si>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</si>
  <si>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</si>
  <si>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</si>
  <si>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</si>
  <si>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</si>
  <si>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</si>
  <si>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</si>
  <si>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</si>
  <si>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</si>
  <si>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</si>
  <si>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</si>
  <si>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</si>
  <si>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</si>
  <si>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</si>
  <si>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</si>
  <si>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</si>
  <si>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</si>
  <si>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</si>
  <si>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</si>
  <si>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</si>
  <si>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</si>
  <si>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</si>
  <si>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</si>
  <si>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</si>
  <si>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</si>
  <si>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</si>
  <si>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</si>
  <si>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</si>
  <si>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</si>
  <si>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</si>
  <si>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</si>
  <si>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</si>
  <si>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</si>
  <si>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</si>
  <si>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</si>
  <si>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</si>
  <si>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</si>
  <si>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</si>
  <si>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</si>
  <si>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</si>
  <si>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</si>
  <si>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</si>
  <si>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</si>
  <si>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</si>
  <si>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</si>
  <si>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</si>
  <si>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</si>
  <si>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</si>
  <si>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</si>
  <si>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</si>
  <si>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</si>
  <si>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</si>
  <si>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</si>
  <si>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</si>
  <si>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</si>
  <si>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</si>
  <si>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</si>
  <si>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</si>
  <si>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</si>
  <si>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</si>
  <si>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</si>
  <si>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</si>
  <si>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</si>
  <si>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</si>
  <si>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</si>
  <si>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</si>
  <si>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</si>
  <si>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</si>
  <si>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</si>
  <si>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</si>
  <si>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</si>
  <si>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</si>
  <si>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</si>
  <si>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</si>
  <si>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</si>
  <si>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</si>
  <si>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</si>
  <si>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</si>
  <si>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</si>
  <si>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</si>
  <si>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</si>
  <si>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</si>
  <si>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</si>
  <si>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</si>
  <si>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</si>
  <si>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</si>
  <si>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</si>
  <si>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</si>
  <si>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</si>
  <si>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</si>
  <si>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</si>
  <si>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</si>
  <si>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</si>
  <si>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</si>
  <si>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</si>
  <si>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</si>
  <si>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</si>
  <si>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</si>
  <si>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</si>
  <si>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</si>
  <si>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</si>
  <si>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</si>
  <si>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</si>
  <si>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</si>
  <si>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</si>
  <si>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</si>
  <si>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</si>
  <si>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</si>
  <si>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</si>
  <si>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</si>
  <si>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</si>
  <si>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</si>
  <si>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</si>
  <si>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</si>
  <si>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</si>
  <si>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</si>
  <si>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</si>
  <si>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</si>
  <si>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</si>
  <si>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</si>
  <si>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</si>
  <si>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</si>
  <si>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</si>
  <si>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</si>
  <si>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</si>
  <si>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</si>
  <si>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</si>
  <si>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</si>
  <si>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</si>
  <si>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</si>
  <si>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</si>
  <si>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</si>
  <si>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</si>
  <si>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</si>
  <si>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</si>
  <si>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</si>
  <si>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</si>
  <si>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</si>
  <si>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</si>
  <si>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</si>
  <si>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</si>
  <si>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</si>
  <si>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</si>
  <si>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</si>
  <si>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</si>
  <si>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</si>
  <si>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</si>
  <si>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</si>
  <si>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</si>
  <si>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</si>
  <si>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</si>
  <si>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</si>
  <si>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</si>
  <si>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</si>
  <si>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</si>
  <si>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</si>
  <si>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</si>
  <si>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</si>
  <si>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</si>
  <si>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</si>
  <si>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</si>
  <si>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</si>
  <si>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</si>
  <si>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</si>
  <si>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</si>
  <si>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</si>
  <si>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</si>
  <si>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</si>
  <si>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</si>
  <si>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</si>
  <si>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</si>
  <si>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</si>
  <si>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</si>
  <si>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</si>
  <si>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</si>
  <si>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</si>
  <si>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</si>
  <si>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</si>
  <si>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</si>
  <si>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</si>
  <si>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</si>
  <si>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</si>
  <si>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</si>
  <si>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</si>
  <si>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</si>
  <si>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</si>
  <si>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</si>
  <si>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</si>
  <si>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</si>
  <si>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</si>
  <si>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</si>
  <si>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</si>
  <si>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</si>
  <si>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</si>
  <si>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</si>
  <si>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</si>
  <si>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</si>
  <si>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</si>
  <si>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</si>
  <si>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</si>
  <si>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</si>
  <si>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</si>
  <si>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</si>
  <si>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</si>
  <si>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</si>
  <si>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</si>
  <si>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</si>
  <si>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</si>
  <si>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</si>
  <si>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</si>
  <si>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</si>
  <si>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</si>
  <si>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</si>
  <si>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</si>
  <si>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</si>
  <si>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</si>
  <si>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</si>
  <si>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</si>
  <si>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</si>
  <si>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</si>
  <si>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</si>
  <si>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</si>
  <si>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</si>
  <si>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</si>
  <si>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</si>
  <si>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</si>
  <si>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</si>
  <si>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</si>
  <si>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</si>
  <si>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</si>
  <si>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</si>
  <si>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</si>
  <si>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</si>
  <si>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</si>
  <si>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</si>
  <si>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</si>
  <si>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</si>
  <si>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</si>
  <si>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</si>
  <si>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</si>
  <si>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</si>
  <si>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</si>
  <si>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</si>
  <si>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</si>
  <si>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</si>
  <si>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</si>
  <si>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</si>
  <si>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</si>
  <si>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</si>
  <si>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</si>
  <si>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</si>
  <si>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</si>
  <si>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</si>
  <si>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</si>
  <si>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</si>
  <si>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</si>
  <si>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</si>
  <si>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</si>
  <si>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</si>
  <si>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</si>
  <si>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</si>
  <si>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</si>
  <si>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</si>
  <si>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</si>
  <si>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</si>
  <si>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</si>
  <si>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</si>
  <si>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</si>
  <si>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</si>
  <si>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</si>
  <si>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</si>
  <si>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</si>
  <si>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</si>
  <si>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</si>
  <si>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</si>
  <si>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</si>
  <si>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</si>
  <si>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</si>
  <si>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</si>
  <si>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</si>
  <si>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</si>
  <si>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</si>
  <si>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</si>
  <si>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</si>
  <si>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</si>
  <si>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</si>
  <si>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</si>
  <si>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</si>
  <si>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</si>
  <si>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</si>
  <si>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</si>
  <si>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</si>
  <si>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</si>
  <si>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</si>
  <si>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</si>
  <si>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</si>
  <si>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</si>
  <si>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</si>
  <si>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</si>
  <si>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</si>
  <si>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</si>
  <si>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</si>
  <si>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</si>
  <si>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</si>
  <si>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</si>
  <si>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</si>
  <si>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</si>
  <si>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</si>
  <si>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</si>
  <si>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</si>
  <si>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</si>
  <si>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</si>
  <si>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</si>
  <si>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</si>
  <si>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</si>
  <si>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</si>
  <si>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</si>
  <si>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</si>
  <si>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</si>
  <si>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</si>
  <si>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</si>
  <si>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</si>
  <si>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</si>
  <si>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</si>
  <si>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</si>
  <si>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</si>
  <si>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</si>
  <si>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</si>
  <si>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</si>
  <si>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</si>
  <si>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</si>
  <si>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</si>
  <si>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</si>
  <si>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</si>
  <si>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</si>
  <si>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</si>
  <si>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</si>
  <si>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</si>
  <si>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</si>
  <si>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</si>
  <si>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</si>
  <si>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</si>
  <si>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</si>
  <si>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</si>
  <si>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</si>
  <si>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</si>
  <si>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</si>
  <si>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</si>
  <si>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</si>
  <si>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</si>
  <si>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</si>
  <si>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</si>
  <si>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</si>
  <si>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</si>
  <si>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</si>
  <si>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</si>
  <si>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</si>
  <si>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</si>
  <si>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</si>
  <si>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</si>
  <si>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</si>
  <si>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</si>
  <si>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</si>
  <si>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</si>
  <si>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</si>
  <si>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</si>
  <si>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</si>
  <si>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</si>
  <si>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</si>
  <si>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</si>
  <si>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</si>
  <si>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</si>
  <si>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</si>
  <si>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</si>
  <si>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</si>
  <si>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</si>
  <si>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</si>
  <si>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</si>
  <si>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</si>
  <si>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</si>
  <si>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</si>
  <si>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</si>
  <si>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</si>
  <si>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</si>
  <si>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</si>
  <si>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</si>
  <si>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</si>
  <si>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</si>
  <si>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</si>
  <si>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</si>
  <si>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</si>
  <si>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</si>
  <si>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</si>
  <si>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</si>
  <si>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</si>
  <si>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</si>
  <si>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</si>
  <si>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</si>
  <si>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</si>
  <si>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</si>
  <si>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</si>
  <si>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</si>
  <si>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</si>
  <si>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</si>
  <si>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</si>
  <si>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</si>
  <si>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</si>
  <si>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</si>
  <si>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</si>
  <si>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</si>
  <si>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</si>
  <si>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</si>
  <si>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</si>
  <si>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</si>
  <si>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</si>
  <si>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</si>
  <si>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</si>
  <si>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</si>
  <si>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</si>
  <si>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</si>
  <si>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</si>
  <si>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</si>
  <si>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</si>
  <si>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</si>
  <si>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</si>
  <si>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</si>
  <si>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</si>
  <si>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</si>
  <si>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</si>
  <si>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</si>
  <si>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</si>
  <si>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</si>
  <si>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</si>
  <si>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</si>
  <si>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</si>
  <si>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</si>
  <si>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</si>
  <si>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</si>
  <si>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</si>
  <si>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</si>
  <si>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</si>
  <si>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</si>
  <si>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</si>
  <si>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</si>
  <si>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</si>
  <si>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</si>
  <si>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</si>
  <si>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</si>
  <si>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</si>
  <si>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</si>
  <si>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</si>
  <si>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</si>
  <si>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</si>
  <si>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</si>
  <si>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</si>
  <si>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</si>
  <si>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</si>
  <si>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</si>
  <si>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</si>
  <si>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</si>
  <si>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</si>
  <si>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</si>
  <si>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</si>
  <si>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</si>
  <si>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</si>
  <si>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</si>
  <si>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</si>
  <si>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</si>
  <si>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</si>
  <si>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</si>
  <si>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</si>
  <si>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</si>
  <si>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</si>
  <si>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</si>
  <si>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</si>
  <si>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</si>
  <si>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</si>
  <si>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</si>
  <si>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</si>
  <si>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</si>
  <si>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</si>
  <si>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</si>
  <si>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</si>
  <si>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</si>
  <si>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</si>
  <si>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</si>
  <si>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</si>
  <si>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</si>
  <si>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</si>
  <si>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</si>
  <si>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</si>
  <si>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</si>
  <si>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</si>
  <si>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</si>
  <si>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</si>
  <si>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</si>
  <si>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</si>
  <si>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</si>
  <si>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</si>
  <si>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</si>
  <si>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</si>
  <si>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</si>
  <si>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</si>
  <si>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</si>
  <si>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</si>
  <si>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</si>
  <si>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</si>
  <si>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</si>
  <si>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</si>
  <si>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</si>
  <si>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</si>
  <si>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</si>
  <si>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</si>
  <si>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</si>
  <si>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</si>
  <si>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</si>
  <si>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</si>
  <si>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</si>
  <si>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</si>
  <si>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</si>
  <si>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</si>
  <si>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</si>
  <si>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</si>
  <si>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</si>
  <si>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</si>
  <si>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</si>
  <si>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</si>
  <si>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</si>
  <si>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</si>
  <si>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</si>
  <si>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</si>
  <si>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</si>
  <si>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</si>
  <si>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</si>
  <si>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</si>
  <si>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</si>
  <si>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</si>
  <si>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</si>
  <si>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</si>
  <si>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</si>
  <si>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</si>
  <si>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</si>
  <si>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</si>
  <si>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</si>
  <si>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</si>
  <si>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</si>
  <si>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</si>
  <si>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</si>
  <si>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</si>
  <si>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</si>
  <si>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</si>
  <si>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</si>
  <si>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</si>
  <si>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</si>
  <si>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</si>
  <si>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</si>
  <si>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</si>
  <si>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</si>
  <si>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</si>
  <si>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</si>
  <si>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</si>
  <si>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</si>
  <si>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</si>
  <si>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</si>
  <si>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</si>
  <si>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</si>
  <si>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</si>
  <si>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</si>
  <si>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</si>
  <si>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</si>
  <si>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</si>
  <si>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</si>
  <si>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</si>
  <si>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</si>
  <si>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</si>
  <si>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</si>
  <si>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</si>
  <si>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</si>
  <si>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</si>
  <si>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</si>
  <si>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</si>
  <si>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</si>
  <si>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</si>
  <si>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</si>
  <si>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</si>
  <si>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</si>
  <si>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</si>
  <si>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</si>
  <si>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</si>
  <si>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</si>
  <si>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</si>
  <si>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</si>
  <si>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</si>
  <si>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</si>
  <si>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</si>
  <si>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</si>
  <si>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</si>
  <si>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</si>
  <si>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</si>
  <si>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</si>
  <si>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</si>
  <si>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</si>
  <si>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</si>
  <si>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</si>
  <si>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</si>
  <si>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</si>
  <si>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</si>
  <si>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</si>
  <si>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</si>
  <si>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</si>
  <si>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</si>
  <si>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</si>
  <si>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</si>
  <si>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</si>
  <si>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</si>
  <si>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</si>
  <si>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</si>
  <si>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</si>
  <si>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</si>
  <si>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</si>
  <si>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</si>
  <si>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</si>
  <si>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</si>
  <si>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</si>
  <si>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</si>
  <si>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</si>
  <si>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</si>
  <si>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</si>
  <si>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</si>
  <si>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</si>
  <si>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</si>
  <si>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</si>
  <si>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</si>
  <si>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</si>
  <si>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</si>
  <si>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</si>
  <si>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</si>
  <si>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</si>
  <si>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</si>
  <si>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</si>
  <si>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</si>
  <si>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</si>
  <si>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</si>
  <si>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</si>
  <si>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</si>
  <si>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</si>
  <si>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</si>
  <si>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</si>
  <si>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</si>
  <si>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</si>
  <si>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</si>
  <si>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</si>
  <si>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</si>
  <si>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</si>
  <si>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</si>
  <si>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</si>
  <si>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</si>
  <si>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</si>
  <si>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</si>
  <si>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</si>
  <si>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</si>
  <si>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</si>
  <si>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</si>
  <si>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</si>
  <si>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</si>
  <si>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</si>
  <si>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</si>
  <si>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</si>
  <si>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</si>
  <si>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</si>
  <si>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</si>
  <si>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</si>
  <si>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</si>
  <si>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</si>
  <si>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</si>
  <si>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</si>
  <si>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</si>
  <si>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</si>
  <si>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</si>
  <si>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</si>
  <si>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</si>
  <si>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</si>
  <si>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</si>
  <si>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</si>
  <si>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</si>
  <si>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</si>
  <si>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</si>
  <si>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</si>
  <si>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</si>
  <si>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</si>
  <si>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</si>
  <si>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</si>
  <si>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</si>
  <si>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</si>
  <si>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</si>
  <si>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</si>
  <si>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</si>
  <si>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</si>
  <si>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</si>
  <si>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</si>
  <si>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</si>
  <si>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</si>
  <si>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</si>
  <si>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</si>
  <si>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</si>
  <si>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</si>
  <si>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</si>
  <si>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</si>
  <si>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</si>
  <si>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</si>
  <si>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</si>
  <si>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</si>
  <si>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</si>
  <si>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</si>
  <si>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</si>
  <si>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</si>
  <si>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</si>
  <si>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</si>
  <si>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</si>
  <si>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</si>
  <si>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</si>
  <si>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</si>
  <si>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</si>
  <si>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</si>
  <si>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</si>
  <si>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</si>
  <si>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</si>
  <si>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</si>
  <si>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</si>
  <si>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</si>
  <si>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</si>
  <si>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</si>
  <si>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</si>
  <si>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</si>
  <si>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</si>
  <si>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</si>
  <si>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</si>
  <si>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</si>
  <si>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</si>
  <si>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</si>
  <si>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</si>
  <si>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</si>
  <si>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</si>
  <si>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</si>
  <si>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</si>
  <si>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</si>
  <si>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</si>
  <si>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</si>
  <si>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</si>
  <si>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</si>
  <si>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</si>
  <si>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</si>
  <si>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</si>
  <si>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</si>
  <si>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</si>
  <si>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</si>
  <si>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</si>
  <si>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</si>
  <si>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</si>
  <si>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</si>
  <si>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</si>
  <si>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</si>
  <si>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</si>
  <si>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</si>
  <si>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</si>
  <si>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</si>
  <si>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</si>
  <si>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</si>
  <si>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</si>
  <si>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</si>
  <si>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</si>
  <si>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</si>
  <si>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</si>
  <si>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</si>
  <si>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</si>
  <si>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</si>
  <si>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</si>
  <si>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</si>
  <si>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</si>
  <si>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</si>
  <si>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</si>
  <si>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</si>
  <si>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</si>
  <si>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</si>
  <si>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</si>
  <si>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</si>
  <si>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</si>
  <si>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</si>
  <si>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</si>
  <si>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</si>
  <si>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</si>
  <si>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</si>
  <si>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</si>
  <si>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</si>
  <si>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</si>
  <si>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</si>
  <si>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</si>
  <si>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</si>
  <si>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</si>
  <si>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</si>
  <si>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</si>
  <si>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</si>
  <si>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</si>
  <si>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</si>
  <si>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</si>
  <si>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</si>
  <si>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</si>
  <si>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</si>
  <si>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</si>
  <si>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</si>
  <si>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</si>
  <si>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</si>
  <si>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</si>
  <si>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</si>
  <si>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</si>
  <si>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</si>
  <si>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</si>
  <si>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</si>
  <si>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</si>
  <si>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</si>
  <si>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</si>
  <si>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</si>
  <si>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</si>
  <si>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</si>
  <si>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</si>
  <si>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</si>
  <si>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</si>
  <si>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</si>
  <si>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</si>
  <si>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</si>
  <si>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</si>
  <si>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</si>
  <si>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</si>
  <si>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</si>
  <si>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</si>
  <si>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</si>
  <si>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</si>
  <si>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</si>
  <si>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</si>
  <si>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</si>
  <si>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</si>
  <si>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</si>
  <si>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</si>
  <si>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</si>
  <si>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</si>
  <si>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</si>
  <si>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</si>
  <si>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</si>
  <si>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</si>
  <si>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</si>
  <si>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</si>
  <si>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</si>
  <si>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</si>
  <si>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</si>
  <si>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</si>
  <si>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</si>
  <si>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</si>
  <si>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</si>
  <si>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</si>
  <si>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</si>
  <si>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</si>
  <si>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</si>
  <si>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</si>
  <si>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</si>
  <si>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</si>
  <si>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</si>
  <si>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</si>
  <si>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</si>
  <si>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</si>
  <si>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</si>
  <si>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</si>
  <si>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</si>
  <si>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</si>
  <si>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</si>
  <si>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</si>
  <si>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</si>
  <si>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</si>
  <si>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</si>
  <si>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</si>
  <si>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</si>
  <si>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</si>
  <si>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</si>
  <si>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</si>
  <si>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</si>
  <si>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</si>
  <si>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</si>
  <si>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</si>
  <si>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</si>
  <si>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</si>
  <si>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</si>
  <si>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</si>
  <si>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</si>
  <si>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</si>
  <si>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</si>
  <si>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</si>
  <si>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</si>
  <si>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</si>
  <si>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</si>
  <si>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</si>
  <si>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</si>
  <si>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</si>
  <si>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</si>
  <si>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</si>
  <si>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</si>
  <si>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</si>
  <si>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</si>
  <si>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</si>
  <si>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</si>
  <si>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</si>
  <si>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</si>
  <si>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</si>
  <si>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</si>
  <si>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</si>
  <si>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</si>
  <si>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</si>
  <si>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</si>
  <si>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</si>
  <si>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</si>
  <si>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</si>
  <si>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</si>
  <si>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</si>
  <si>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</si>
  <si>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</si>
  <si>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</si>
  <si>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</si>
  <si>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</si>
  <si>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</si>
  <si>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</si>
  <si>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</si>
  <si>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</si>
  <si>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</si>
  <si>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</si>
  <si>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</si>
  <si>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</si>
  <si>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</si>
  <si>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</si>
  <si>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</si>
  <si>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</si>
  <si>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</si>
  <si>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</si>
  <si>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</si>
  <si>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</si>
  <si>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</si>
  <si>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</si>
  <si>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</si>
  <si>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</si>
  <si>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</si>
  <si>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</si>
  <si>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</si>
  <si>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</si>
  <si>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</si>
  <si>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</si>
  <si>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</si>
  <si>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</si>
  <si>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</si>
  <si>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</si>
  <si>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</si>
  <si>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</si>
  <si>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</si>
  <si>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</si>
  <si>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</si>
  <si>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</si>
  <si>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</si>
  <si>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</si>
  <si>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</si>
  <si>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</si>
  <si>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</si>
  <si>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</si>
  <si>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</si>
  <si>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</si>
  <si>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</si>
  <si>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</si>
  <si>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</si>
  <si>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</si>
  <si>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</si>
  <si>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</si>
  <si>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</si>
  <si>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</si>
  <si>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</si>
  <si>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</si>
  <si>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</si>
  <si>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</si>
  <si>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</si>
  <si>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</si>
  <si>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</si>
  <si>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</si>
  <si>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</si>
  <si>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</si>
  <si>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</si>
  <si>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</si>
  <si>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</si>
  <si>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</si>
  <si>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</si>
  <si>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</si>
  <si>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</si>
  <si>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</si>
  <si>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</si>
  <si>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</si>
  <si>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</si>
  <si>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</si>
  <si>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</si>
  <si>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</si>
  <si>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</si>
  <si>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</si>
  <si>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</si>
  <si>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</si>
  <si>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</si>
  <si>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</si>
  <si>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</si>
  <si>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</si>
  <si>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</si>
  <si>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</si>
  <si>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</si>
  <si>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</si>
  <si>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</si>
  <si>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</si>
  <si>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</si>
  <si>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</si>
  <si>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</si>
  <si>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</si>
  <si>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</si>
  <si>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</si>
  <si>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</si>
  <si>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</si>
  <si>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</si>
  <si>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</si>
  <si>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</si>
  <si>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</si>
  <si>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</si>
  <si>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</si>
  <si>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</si>
  <si>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</si>
  <si>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</si>
  <si>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</si>
  <si>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</si>
  <si>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</si>
  <si>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</si>
  <si>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</si>
  <si>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</si>
  <si>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</si>
  <si>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</si>
  <si>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</si>
  <si>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</si>
  <si>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</si>
  <si>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</si>
  <si>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</si>
  <si>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</si>
  <si>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</si>
  <si>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</si>
  <si>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</si>
  <si>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</si>
  <si>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</si>
  <si>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</si>
  <si>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</si>
  <si>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</si>
  <si>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</si>
  <si>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</si>
  <si>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</si>
  <si>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</si>
  <si>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</si>
  <si>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</si>
  <si>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</si>
  <si>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</si>
  <si>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</si>
  <si>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</si>
  <si>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</si>
  <si>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</si>
  <si>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</si>
  <si>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</si>
  <si>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</si>
  <si>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</si>
  <si>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</si>
  <si>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</si>
  <si>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</si>
  <si>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</si>
  <si>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</si>
  <si>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</si>
  <si>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</si>
  <si>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</si>
  <si>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</si>
  <si>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</si>
  <si>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</si>
  <si>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</si>
  <si>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</si>
  <si>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</si>
  <si>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</si>
  <si>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</si>
  <si>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</si>
  <si>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</si>
  <si>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</si>
  <si>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</si>
  <si>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</si>
  <si>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</si>
  <si>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</si>
  <si>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</si>
  <si>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</si>
  <si>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</si>
  <si>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</si>
  <si>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</si>
  <si>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</si>
  <si>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</si>
  <si>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</si>
  <si>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</si>
  <si>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</si>
  <si>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</si>
  <si>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</si>
  <si>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</si>
  <si>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</si>
  <si>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</si>
  <si>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</si>
  <si>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</si>
  <si>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</si>
  <si>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</si>
  <si>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</si>
  <si>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</si>
  <si>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</si>
  <si>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</si>
  <si>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</si>
  <si>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</si>
  <si>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</si>
  <si>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</si>
  <si>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</si>
  <si>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</si>
  <si>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</si>
  <si>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</si>
  <si>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</si>
  <si>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</si>
  <si>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</si>
  <si>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</si>
  <si>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</si>
  <si>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</si>
  <si>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</si>
  <si>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</si>
  <si>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</si>
  <si>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</si>
  <si>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</si>
  <si>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</si>
  <si>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</si>
  <si>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</si>
  <si>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</si>
  <si>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</si>
  <si>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</si>
  <si>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</si>
  <si>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</si>
  <si>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</si>
  <si>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</si>
  <si>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</si>
  <si>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</si>
  <si>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</si>
  <si>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</si>
  <si>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</si>
  <si>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</si>
  <si>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</si>
  <si>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</si>
  <si>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</si>
  <si>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</si>
  <si>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</si>
  <si>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</si>
  <si>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</si>
  <si>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</si>
  <si>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</si>
  <si>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</si>
  <si>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</si>
  <si>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</si>
  <si>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</si>
  <si>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</si>
  <si>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</si>
  <si>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</si>
  <si>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</si>
  <si>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</si>
  <si>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</si>
  <si>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</si>
  <si>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</si>
  <si>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</si>
  <si>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</si>
  <si>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</si>
  <si>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</si>
  <si>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</si>
  <si>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</si>
  <si>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</si>
  <si>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</si>
  <si>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</si>
  <si>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</si>
  <si>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</si>
  <si>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</si>
  <si>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</si>
  <si>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</si>
  <si>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</si>
  <si>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</si>
  <si>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</si>
  <si>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</si>
  <si>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</si>
  <si>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</si>
  <si>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</si>
  <si>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</si>
  <si>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</si>
  <si>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</si>
  <si>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</si>
  <si>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</si>
  <si>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</si>
  <si>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</si>
  <si>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</si>
  <si>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</si>
  <si>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</si>
  <si>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</si>
  <si>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</si>
  <si>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</si>
  <si>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</si>
  <si>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</si>
  <si>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</si>
  <si>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</si>
  <si>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</si>
  <si>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</si>
  <si>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</si>
  <si>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</si>
  <si>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</si>
  <si>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</si>
  <si>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</si>
  <si>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</si>
  <si>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</si>
  <si>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</si>
  <si>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</si>
  <si>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</si>
  <si>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</si>
  <si>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</si>
  <si>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</si>
  <si>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</si>
  <si>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</si>
  <si>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</si>
  <si>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</si>
  <si>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</si>
  <si>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</si>
  <si>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</si>
  <si>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</si>
  <si>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</si>
  <si>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</si>
  <si>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</si>
  <si>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</si>
  <si>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</si>
  <si>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</si>
  <si>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</si>
  <si>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</si>
  <si>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</si>
  <si>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</si>
  <si>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</si>
  <si>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</si>
  <si>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</si>
  <si>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</si>
  <si>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</si>
  <si>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</si>
  <si>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</si>
  <si>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</si>
  <si>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</si>
  <si>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</si>
  <si>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</si>
  <si>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</si>
  <si>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</si>
  <si>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</si>
  <si>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</si>
  <si>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</si>
  <si>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</si>
  <si>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</si>
  <si>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</si>
  <si>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</si>
  <si>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</si>
  <si>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</si>
  <si>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</si>
  <si>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</si>
  <si>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</si>
  <si>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</si>
  <si>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</si>
  <si>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</si>
  <si>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</si>
  <si>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</si>
  <si>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</si>
  <si>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</si>
  <si>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</si>
  <si>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</si>
  <si>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</si>
  <si>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</si>
  <si>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</si>
  <si>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</si>
  <si>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</si>
  <si>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</si>
  <si>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</si>
  <si>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</si>
  <si>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</si>
  <si>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</si>
  <si>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</si>
  <si>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</si>
  <si>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</si>
  <si>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</si>
  <si>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</si>
  <si>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</si>
  <si>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</si>
  <si>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</si>
  <si>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</si>
  <si>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</si>
  <si>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</si>
  <si>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</si>
  <si>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</si>
  <si>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</si>
  <si>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</si>
  <si>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</si>
  <si>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</si>
  <si>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</si>
  <si>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</si>
  <si>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</si>
  <si>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</si>
  <si>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</si>
  <si>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</si>
  <si>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</si>
  <si>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</si>
  <si>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</si>
  <si>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</si>
  <si>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</si>
  <si>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</si>
  <si>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</si>
  <si>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</si>
  <si>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</si>
  <si>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</si>
  <si>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</si>
  <si>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</si>
  <si>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</si>
  <si>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</si>
  <si>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</si>
  <si>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</si>
  <si>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</si>
  <si>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</si>
  <si>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</si>
  <si>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</si>
  <si>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</si>
  <si>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</si>
  <si>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</si>
  <si>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</si>
  <si>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</si>
  <si>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</si>
  <si>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</si>
  <si>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</si>
  <si>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</si>
  <si>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</si>
  <si>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</si>
  <si>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</si>
  <si>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</si>
  <si>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</si>
  <si>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</si>
  <si>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</si>
  <si>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</si>
  <si>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</si>
  <si>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</si>
  <si>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</si>
  <si>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</si>
  <si>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</si>
  <si>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</si>
  <si>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</si>
  <si>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</si>
  <si>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</si>
  <si>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</si>
  <si>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</si>
  <si>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</si>
  <si>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</si>
  <si>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</si>
  <si>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</si>
  <si>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</si>
  <si>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</si>
  <si>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</si>
  <si>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</si>
  <si>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</si>
  <si>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</si>
  <si>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</si>
  <si>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</si>
  <si>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</si>
  <si>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</si>
  <si>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</si>
  <si>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</si>
  <si>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</si>
  <si>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</si>
  <si>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</si>
  <si>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</si>
  <si>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</si>
  <si>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</si>
  <si>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</si>
  <si>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</si>
  <si>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</si>
  <si>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</si>
  <si>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</si>
  <si>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</si>
  <si>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</si>
  <si>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</si>
  <si>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</si>
  <si>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</si>
  <si>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</si>
  <si>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</si>
  <si>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</si>
  <si>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</si>
  <si>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</si>
  <si>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</si>
  <si>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</si>
  <si>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</si>
  <si>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</si>
  <si>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</si>
  <si>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</si>
  <si>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</si>
  <si>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</si>
  <si>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</si>
  <si>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</si>
  <si>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</si>
  <si>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</si>
  <si>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</si>
  <si>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</si>
  <si>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</si>
  <si>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</si>
  <si>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</si>
  <si>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</si>
  <si>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</si>
  <si>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</si>
  <si>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</si>
  <si>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</si>
  <si>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</si>
  <si>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</si>
  <si>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</si>
  <si>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</si>
  <si>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</si>
  <si>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</si>
  <si>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</si>
  <si>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</si>
  <si>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</si>
  <si>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</si>
  <si>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</si>
  <si>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</si>
  <si>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</si>
  <si>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</si>
  <si>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</si>
  <si>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</si>
  <si>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</si>
  <si>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</si>
  <si>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</si>
  <si>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</si>
  <si>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</si>
  <si>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</si>
  <si>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</si>
  <si>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</si>
  <si>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</si>
  <si>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</si>
  <si>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</si>
  <si>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</si>
  <si>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</si>
  <si>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</si>
  <si>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</si>
  <si>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</si>
  <si>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</si>
  <si>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</si>
  <si>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</si>
  <si>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</si>
  <si>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</si>
  <si>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</si>
  <si>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</si>
  <si>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</si>
  <si>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</si>
  <si>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</si>
  <si>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</si>
  <si>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</si>
  <si>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</si>
  <si>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</si>
  <si>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</si>
  <si>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</si>
  <si>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</si>
  <si>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</si>
  <si>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</si>
  <si>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</si>
  <si>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</si>
  <si>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</si>
  <si>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</si>
  <si>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</si>
  <si>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</si>
  <si>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</si>
  <si>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</si>
  <si>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</si>
  <si>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</si>
  <si>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</si>
  <si>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</si>
  <si>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</si>
  <si>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</si>
  <si>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</si>
  <si>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</si>
  <si>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</si>
  <si>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</si>
  <si>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</si>
  <si>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</si>
  <si>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</si>
  <si>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</si>
  <si>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</si>
  <si>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</si>
  <si>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</si>
  <si>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</si>
  <si>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</si>
  <si>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</si>
  <si>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</si>
  <si>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</si>
  <si>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</si>
  <si>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</si>
  <si>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</si>
  <si>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</si>
  <si>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</si>
  <si>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</si>
  <si>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</si>
  <si>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</si>
  <si>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</si>
  <si>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</si>
  <si>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</si>
  <si>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</si>
  <si>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</si>
  <si>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</si>
  <si>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</si>
  <si>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</si>
  <si>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</si>
  <si>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</si>
  <si>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</si>
  <si>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</si>
  <si>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</si>
  <si>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</si>
  <si>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</si>
  <si>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</si>
  <si>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</si>
  <si>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</si>
  <si>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</si>
  <si>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</si>
  <si>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</si>
  <si>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</si>
  <si>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</si>
  <si>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</si>
  <si>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</si>
  <si>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</si>
  <si>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</si>
  <si>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</si>
  <si>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</si>
  <si>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</si>
  <si>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</si>
  <si>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</si>
  <si>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</si>
  <si>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</si>
  <si>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</si>
  <si>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</si>
  <si>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</si>
  <si>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</si>
  <si>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</si>
  <si>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</si>
  <si>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</si>
  <si>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</si>
  <si>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</si>
  <si>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</si>
  <si>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</si>
  <si>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</si>
  <si>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</si>
  <si>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</si>
  <si>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</si>
  <si>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</si>
  <si>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</si>
  <si>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</si>
  <si>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</si>
  <si>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</si>
  <si>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</si>
  <si>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</si>
  <si>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</si>
  <si>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</si>
  <si>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</si>
  <si>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</si>
  <si>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</si>
  <si>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</si>
  <si>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</si>
  <si>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</si>
  <si>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</si>
  <si>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</si>
  <si>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</si>
  <si>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</si>
  <si>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</si>
  <si>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</si>
  <si>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</si>
  <si>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</si>
  <si>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</si>
  <si>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</si>
  <si>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</si>
  <si>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</si>
  <si>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</si>
  <si>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</si>
  <si>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</si>
  <si>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</si>
  <si>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</si>
  <si>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</si>
  <si>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</si>
  <si>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</si>
  <si>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</si>
  <si>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</si>
  <si>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</si>
  <si>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</si>
  <si>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</si>
  <si>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</si>
  <si>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</si>
  <si>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</si>
  <si>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</si>
  <si>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</si>
  <si>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</si>
  <si>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</si>
  <si>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</si>
  <si>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</si>
  <si>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</si>
  <si>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</si>
  <si>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</si>
  <si>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</si>
  <si>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</si>
  <si>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</si>
  <si>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</si>
  <si>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</si>
  <si>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</si>
  <si>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</si>
  <si>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</si>
  <si>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</si>
  <si>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</si>
  <si>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</si>
  <si>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</si>
  <si>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</si>
  <si>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</si>
  <si>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</si>
  <si>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</si>
  <si>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</si>
  <si>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</si>
  <si>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</si>
  <si>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</si>
  <si>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</si>
  <si>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</si>
  <si>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</si>
  <si>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</si>
  <si>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</si>
  <si>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</si>
  <si>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</si>
  <si>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</si>
  <si>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</si>
  <si>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</si>
  <si>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</si>
  <si>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</si>
  <si>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</si>
  <si>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</si>
  <si>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</si>
  <si>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</si>
  <si>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</si>
  <si>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</si>
  <si>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</si>
  <si>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</si>
  <si>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</si>
  <si>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</si>
  <si>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</si>
  <si>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</si>
  <si>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</si>
  <si>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</si>
  <si>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</si>
  <si>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</si>
  <si>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</si>
  <si>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</si>
  <si>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</si>
  <si>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</si>
  <si>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</si>
  <si>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</si>
  <si>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</si>
  <si>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</si>
  <si>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</si>
  <si>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</si>
  <si>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</si>
  <si>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</si>
  <si>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</si>
  <si>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</si>
  <si>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</si>
  <si>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</si>
  <si>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</si>
  <si>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</si>
  <si>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</si>
  <si>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</si>
  <si>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</si>
  <si>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</si>
  <si>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</si>
  <si>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</si>
  <si>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</si>
  <si>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</si>
  <si>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</si>
  <si>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</si>
  <si>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</si>
  <si>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</si>
  <si>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</si>
  <si>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</si>
  <si>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</si>
  <si>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</si>
  <si>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</si>
  <si>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</si>
  <si>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</si>
  <si>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</si>
  <si>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</si>
  <si>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</si>
  <si>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</si>
  <si>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</si>
  <si>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</si>
  <si>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</si>
  <si>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</si>
  <si>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</si>
  <si>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</si>
  <si>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</si>
  <si>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</si>
  <si>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</si>
  <si>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</si>
  <si>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</si>
  <si>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</si>
  <si>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</si>
  <si>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</si>
  <si>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</si>
  <si>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</si>
  <si>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</si>
  <si>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</si>
  <si>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</si>
  <si>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</si>
  <si>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</si>
  <si>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</si>
  <si>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</si>
  <si>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</si>
  <si>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</si>
  <si>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</si>
  <si>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</si>
  <si>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</si>
  <si>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</si>
  <si>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</si>
  <si>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</si>
  <si>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</si>
  <si>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</si>
  <si>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</si>
  <si>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</si>
  <si>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</si>
  <si>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</si>
  <si>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</si>
  <si>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</si>
  <si>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</si>
  <si>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</si>
  <si>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</si>
  <si>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</si>
  <si>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</si>
  <si>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</si>
  <si>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</si>
  <si>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</si>
  <si>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</si>
  <si>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</si>
  <si>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</si>
  <si>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</si>
  <si>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</si>
  <si>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</si>
  <si>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</si>
  <si>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</si>
  <si>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</si>
  <si>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</si>
  <si>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</si>
  <si>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</si>
  <si>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</si>
  <si>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</si>
  <si>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</si>
  <si>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</si>
  <si>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</si>
  <si>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</si>
  <si>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</si>
  <si>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</si>
  <si>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</si>
  <si>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</si>
  <si>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</si>
  <si>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</si>
  <si>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</si>
  <si>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</si>
  <si>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</si>
  <si>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</si>
  <si>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</si>
  <si>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</si>
  <si>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</si>
  <si>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</si>
  <si>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</si>
  <si>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</si>
  <si>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</si>
  <si>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</si>
  <si>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</si>
  <si>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</si>
  <si>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</si>
  <si>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</si>
  <si>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</si>
  <si>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</si>
  <si>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</si>
  <si>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</si>
  <si>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</si>
  <si>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</si>
  <si>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</si>
  <si>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</si>
  <si>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</si>
  <si>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</si>
  <si>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</si>
  <si>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</si>
  <si>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</si>
  <si>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</si>
  <si>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</si>
  <si>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</si>
  <si>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</si>
  <si>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</si>
  <si>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</si>
  <si>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</si>
  <si>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</si>
  <si>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</si>
  <si>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</si>
  <si>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</si>
  <si>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</si>
  <si>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</si>
  <si>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</si>
  <si>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</si>
  <si>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</si>
  <si>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</si>
  <si>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</si>
  <si>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</si>
  <si>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</si>
  <si>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</si>
  <si>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</si>
  <si>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</si>
  <si>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</si>
  <si>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</si>
  <si>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</si>
  <si>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</si>
  <si>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</si>
  <si>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</si>
  <si>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</si>
  <si>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</si>
  <si>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</si>
  <si>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</si>
  <si>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</si>
  <si>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</si>
  <si>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</si>
  <si>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</si>
  <si>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</si>
  <si>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</si>
  <si>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</si>
  <si>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</si>
  <si>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</si>
  <si>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</si>
  <si>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</si>
  <si>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</si>
  <si>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</si>
  <si>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</si>
  <si>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</si>
  <si>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</si>
  <si>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</si>
  <si>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</si>
  <si>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</si>
  <si>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</si>
  <si>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</si>
  <si>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</si>
  <si>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</si>
  <si>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</si>
  <si>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</si>
  <si>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</si>
  <si>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</si>
  <si>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</si>
  <si>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</si>
  <si>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</si>
  <si>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</si>
  <si>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</si>
  <si>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</si>
  <si>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</si>
  <si>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</si>
  <si>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</si>
  <si>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</si>
  <si>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</si>
  <si>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</si>
  <si>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</si>
  <si>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</si>
  <si>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</si>
  <si>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</si>
  <si>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</si>
  <si>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</si>
  <si>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</si>
  <si>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</si>
  <si>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</si>
  <si>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</si>
  <si>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</si>
  <si>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</si>
  <si>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</si>
  <si>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</si>
  <si>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</si>
  <si>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</si>
  <si>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</si>
  <si>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</si>
  <si>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</si>
  <si>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</si>
  <si>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</si>
  <si>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</si>
  <si>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</si>
  <si>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</si>
  <si>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</si>
  <si>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</si>
  <si>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</si>
  <si>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</si>
  <si>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</si>
  <si>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</si>
  <si>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</si>
  <si>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</si>
  <si>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</si>
  <si>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</si>
  <si>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</si>
  <si>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</si>
  <si>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</si>
  <si>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</si>
  <si>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</si>
  <si>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</si>
  <si>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</si>
  <si>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</si>
  <si>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</si>
  <si>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</si>
  <si>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</si>
  <si>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</si>
  <si>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</si>
  <si>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</si>
  <si>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</si>
  <si>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</si>
  <si>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</si>
  <si>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</si>
  <si>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</si>
  <si>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</si>
  <si>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</si>
  <si>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</si>
  <si>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</si>
  <si>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</si>
  <si>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</si>
  <si>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</si>
  <si>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</si>
  <si>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</si>
  <si>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</si>
  <si>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</si>
  <si>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</si>
  <si>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</si>
  <si>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</si>
  <si>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</si>
  <si>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</si>
  <si>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</si>
  <si>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</si>
  <si>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</si>
  <si>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</si>
  <si>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</si>
  <si>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</si>
  <si>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</si>
  <si>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</si>
  <si>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</si>
  <si>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</si>
  <si>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</si>
  <si>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</si>
  <si>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</si>
  <si>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</si>
  <si>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</si>
  <si>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</si>
  <si>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</si>
  <si>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</si>
  <si>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</si>
  <si>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</si>
  <si>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</si>
  <si>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</si>
  <si>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</si>
  <si>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</si>
  <si>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</si>
  <si>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</si>
  <si>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</si>
  <si>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</si>
  <si>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</si>
  <si>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</si>
  <si>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</si>
  <si>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</si>
  <si>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</si>
  <si>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</si>
  <si>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</si>
  <si>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</si>
  <si>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</si>
  <si>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</si>
  <si>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</si>
  <si>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</si>
  <si>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</si>
  <si>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</si>
  <si>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</si>
  <si>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</si>
  <si>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</si>
  <si>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</si>
  <si>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</si>
  <si>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</si>
  <si>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</si>
  <si>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</si>
  <si>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</si>
  <si>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</si>
  <si>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</si>
  <si>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</si>
  <si>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</si>
  <si>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</si>
  <si>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</si>
  <si>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</si>
  <si>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</si>
  <si>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</si>
  <si>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</si>
  <si>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</si>
  <si>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</si>
  <si>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</si>
  <si>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</si>
  <si>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</si>
  <si>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</si>
  <si>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</si>
  <si>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</si>
  <si>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</si>
  <si>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</si>
  <si>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</si>
  <si>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</si>
  <si>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</si>
  <si>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</si>
  <si>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</si>
  <si>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</si>
  <si>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</si>
  <si>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</si>
  <si>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</si>
  <si>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</si>
  <si>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</si>
  <si>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</si>
  <si>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</si>
  <si>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</si>
  <si>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</si>
  <si>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</si>
  <si>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</si>
  <si>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</si>
  <si>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</si>
  <si>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</si>
  <si>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</si>
  <si>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</si>
  <si>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</si>
  <si>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</si>
  <si>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</si>
  <si>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</si>
  <si>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</si>
  <si>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</si>
  <si>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</si>
  <si>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</si>
  <si>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</si>
  <si>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</si>
  <si>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</si>
  <si>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</si>
  <si>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</si>
  <si>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</si>
  <si>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</si>
  <si>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</si>
  <si>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</si>
  <si>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</si>
  <si>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</si>
  <si>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</si>
  <si>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</si>
  <si>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</si>
  <si>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</si>
  <si>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</si>
  <si>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</si>
  <si>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</si>
  <si>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</si>
  <si>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</si>
  <si>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</si>
  <si>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</si>
  <si>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</si>
  <si>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</si>
  <si>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</si>
  <si>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</si>
  <si>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</si>
  <si>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</si>
  <si>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</si>
  <si>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</si>
  <si>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</si>
  <si>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</si>
  <si>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</si>
  <si>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</si>
  <si>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</si>
  <si>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</si>
  <si>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</si>
  <si>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</si>
  <si>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</si>
  <si>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</si>
  <si>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</si>
  <si>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</si>
  <si>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</si>
  <si>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</si>
  <si>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</si>
  <si>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</si>
  <si>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</si>
  <si>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</si>
  <si>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</si>
  <si>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</si>
  <si>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</si>
  <si>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</si>
  <si>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</si>
  <si>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</si>
  <si>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</si>
  <si>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</si>
  <si>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</si>
  <si>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</si>
  <si>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</si>
  <si>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</si>
  <si>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</si>
  <si>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</si>
  <si>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</si>
  <si>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</si>
  <si>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</si>
  <si>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</si>
  <si>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</si>
  <si>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</si>
  <si>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</si>
  <si>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</si>
  <si>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</si>
  <si>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</si>
  <si>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</si>
  <si>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</si>
  <si>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</si>
  <si>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</si>
  <si>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</si>
  <si>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</si>
  <si>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</si>
  <si>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</si>
  <si>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</si>
  <si>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</si>
  <si>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</si>
  <si>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</si>
  <si>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</si>
  <si>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</si>
  <si>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</si>
  <si>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</si>
  <si>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</si>
  <si>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</si>
  <si>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</si>
  <si>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</si>
  <si>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</si>
  <si>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</si>
  <si>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</si>
  <si>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</si>
  <si>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</si>
  <si>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</si>
  <si>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</si>
  <si>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</si>
  <si>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</si>
  <si>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</si>
  <si>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</si>
  <si>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</si>
  <si>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</si>
  <si>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</si>
  <si>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</si>
  <si>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</si>
  <si>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</si>
  <si>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</si>
  <si>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</si>
  <si>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</si>
  <si>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</si>
  <si>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</si>
  <si>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</si>
  <si>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</si>
  <si>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</si>
  <si>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</si>
  <si>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</si>
  <si>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</si>
  <si>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</si>
  <si>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</si>
  <si>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</si>
  <si>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</si>
  <si>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</si>
  <si>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</si>
  <si>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</si>
  <si>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</si>
  <si>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</si>
  <si>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</si>
  <si>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</si>
  <si>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</si>
  <si>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</si>
  <si>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</si>
  <si>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</si>
  <si>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</si>
  <si>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</si>
  <si>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</si>
  <si>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</si>
  <si>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</si>
  <si>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</si>
  <si>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</si>
  <si>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</si>
  <si>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</si>
  <si>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</si>
  <si>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</si>
  <si>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</si>
  <si>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</si>
  <si>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</si>
  <si>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</si>
  <si>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</si>
  <si>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</si>
  <si>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</si>
  <si>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</si>
  <si>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</si>
  <si>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</si>
  <si>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</si>
  <si>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</si>
  <si>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</si>
  <si>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</si>
  <si>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</si>
  <si>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</si>
  <si>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</si>
  <si>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</si>
  <si>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</si>
  <si>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</si>
  <si>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</si>
  <si>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</si>
  <si>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</si>
  <si>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</si>
  <si>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</si>
  <si>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</si>
  <si>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</si>
  <si>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</si>
  <si>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</si>
  <si>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</si>
  <si>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</si>
  <si>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</si>
  <si>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</si>
  <si>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</si>
  <si>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</si>
  <si>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</si>
  <si>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</si>
  <si>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</si>
  <si>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</si>
  <si>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</si>
  <si>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</si>
  <si>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</si>
  <si>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</si>
  <si>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</si>
  <si>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</si>
  <si>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</si>
  <si>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</si>
  <si>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</si>
  <si>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</si>
  <si>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</si>
  <si>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</si>
  <si>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</si>
  <si>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</si>
  <si>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</si>
  <si>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</si>
  <si>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</si>
  <si>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</si>
  <si>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</si>
  <si>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</si>
  <si>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</si>
  <si>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</si>
  <si>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</si>
  <si>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</si>
  <si>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</si>
  <si>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</si>
  <si>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</si>
  <si>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</si>
  <si>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</si>
  <si>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</si>
  <si>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</si>
  <si>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</si>
  <si>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</si>
  <si>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</si>
  <si>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</si>
  <si>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</si>
  <si>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</si>
  <si>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</si>
  <si>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</si>
  <si>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</si>
  <si>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</si>
  <si>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</si>
  <si>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</si>
  <si>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</si>
  <si>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</si>
  <si>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</si>
  <si>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</si>
  <si>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</si>
  <si>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</si>
  <si>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</si>
  <si>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</si>
  <si>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</si>
  <si>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</si>
  <si>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</si>
  <si>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</si>
  <si>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</si>
  <si>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</si>
  <si>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</si>
  <si>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</si>
  <si>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</si>
  <si>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</si>
  <si>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</si>
  <si>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</si>
  <si>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</si>
  <si>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</si>
  <si>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</si>
  <si>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</si>
  <si>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</si>
  <si>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</si>
  <si>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</si>
  <si>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</si>
  <si>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</si>
  <si>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</si>
  <si>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</si>
  <si>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</si>
  <si>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</si>
  <si>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</si>
  <si>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</si>
  <si>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</si>
  <si>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</si>
  <si>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</si>
  <si>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</si>
  <si>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</si>
  <si>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</si>
  <si>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</si>
  <si>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</si>
  <si>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</si>
  <si>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</si>
  <si>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</si>
  <si>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</si>
  <si>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</si>
  <si>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</si>
  <si>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</si>
  <si>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</si>
  <si>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</si>
  <si>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</si>
  <si>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</si>
  <si>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</si>
  <si>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</si>
  <si>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</si>
  <si>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</si>
  <si>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</si>
  <si>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</si>
  <si>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</si>
  <si>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</si>
  <si>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</si>
  <si>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</si>
  <si>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</si>
  <si>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</si>
  <si>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</si>
  <si>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</si>
  <si>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</si>
  <si>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</si>
  <si>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</si>
  <si>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</si>
  <si>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</si>
  <si>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</si>
  <si>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</si>
  <si>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</si>
  <si>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</si>
  <si>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</si>
  <si>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</si>
  <si>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</si>
  <si>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</si>
  <si>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</si>
  <si>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</si>
  <si>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</si>
  <si>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</si>
  <si>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</si>
  <si>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</si>
  <si>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</si>
  <si>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</si>
  <si>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</si>
  <si>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</si>
  <si>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</si>
  <si>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</si>
  <si>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</si>
  <si>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</si>
  <si>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</si>
  <si>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</si>
  <si>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</si>
  <si>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</si>
  <si>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</si>
  <si>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</si>
  <si>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</si>
  <si>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</si>
  <si>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</si>
  <si>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</si>
  <si>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</si>
  <si>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</si>
  <si>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</si>
  <si>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</si>
  <si>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</si>
  <si>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</si>
  <si>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</si>
  <si>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</si>
  <si>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</si>
  <si>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</si>
  <si>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</si>
  <si>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</si>
  <si>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</si>
  <si>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</si>
  <si>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</si>
  <si>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</si>
  <si>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</si>
  <si>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</si>
  <si>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</si>
  <si>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</si>
  <si>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</si>
  <si>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</si>
  <si>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</si>
  <si>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</si>
  <si>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</si>
  <si>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</si>
  <si>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</si>
  <si>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</si>
  <si>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</si>
  <si>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</si>
  <si>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</si>
  <si>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</si>
  <si>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</si>
  <si>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</si>
  <si>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</si>
  <si>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</si>
  <si>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</si>
  <si>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</si>
  <si>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</si>
  <si>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</si>
  <si>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</si>
  <si>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</si>
  <si>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</si>
  <si>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</si>
  <si>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</si>
  <si>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</si>
  <si>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</si>
  <si>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</si>
  <si>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</si>
  <si>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</si>
  <si>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</si>
  <si>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</si>
  <si>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</si>
  <si>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</si>
  <si>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</si>
  <si>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</si>
  <si>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</si>
  <si>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</si>
  <si>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</si>
  <si>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</si>
  <si>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</si>
  <si>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</si>
  <si>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</si>
  <si>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</si>
  <si>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</si>
  <si>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</si>
  <si>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</si>
  <si>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</si>
  <si>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</si>
  <si>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</si>
  <si>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</si>
  <si>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</si>
  <si>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</si>
  <si>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</si>
  <si>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</si>
  <si>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</si>
  <si>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</si>
  <si>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</si>
  <si>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</si>
  <si>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</si>
  <si>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</si>
  <si>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</si>
  <si>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</si>
  <si>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</si>
  <si>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</si>
  <si>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</si>
  <si>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</si>
  <si>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</si>
  <si>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</si>
  <si>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</si>
  <si>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</si>
  <si>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</si>
  <si>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</si>
  <si>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</si>
  <si>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</si>
  <si>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</si>
  <si>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</si>
  <si>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</si>
  <si>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</si>
  <si>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</si>
  <si>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</si>
  <si>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</si>
  <si>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</si>
  <si>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</si>
  <si>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</si>
  <si>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</si>
  <si>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</si>
  <si>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</si>
  <si>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</si>
  <si>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</si>
  <si>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</si>
  <si>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</si>
  <si>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</si>
  <si>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</si>
  <si>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</si>
  <si>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</si>
  <si>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</si>
  <si>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</si>
  <si>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</si>
  <si>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</si>
  <si>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</si>
  <si>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</si>
  <si>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</si>
  <si>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</si>
  <si>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</si>
  <si>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</si>
  <si>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</si>
  <si>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</si>
  <si>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</si>
  <si>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</si>
  <si>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</si>
  <si>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</si>
  <si>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</si>
  <si>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</si>
  <si>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</si>
  <si>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</si>
  <si>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</si>
  <si>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</si>
  <si>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</si>
  <si>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</si>
  <si>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</si>
  <si>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</si>
  <si>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</si>
  <si>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</si>
  <si>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</si>
  <si>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</si>
  <si>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</si>
  <si>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</si>
  <si>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</si>
  <si>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</si>
  <si>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</si>
  <si>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</si>
  <si>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</si>
  <si>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</si>
  <si>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</si>
  <si>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</si>
  <si>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</si>
  <si>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</si>
  <si>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</si>
  <si>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</si>
  <si>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</si>
  <si>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</si>
  <si>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</si>
  <si>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</si>
  <si>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</si>
  <si>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</si>
  <si>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</si>
  <si>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</si>
  <si>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</si>
  <si>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</si>
  <si>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</si>
  <si>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</si>
  <si>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</si>
  <si>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</si>
  <si>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</si>
  <si>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</si>
  <si>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</si>
  <si>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</si>
  <si>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</si>
  <si>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</si>
  <si>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</si>
  <si>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</si>
  <si>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</si>
  <si>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</si>
  <si>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</si>
  <si>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</si>
  <si>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</si>
  <si>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</si>
  <si>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</si>
  <si>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</si>
  <si>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</si>
  <si>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</si>
  <si>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</si>
  <si>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</si>
  <si>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</si>
  <si>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</si>
  <si>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</si>
  <si>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</si>
  <si>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</si>
  <si>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</si>
  <si>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</si>
  <si>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</si>
  <si>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</si>
  <si>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</si>
  <si>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</si>
  <si>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</si>
  <si>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</si>
  <si>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</si>
  <si>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</si>
  <si>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</si>
  <si>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</si>
  <si>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</si>
  <si>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</si>
  <si>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</si>
  <si>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</si>
  <si>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</si>
  <si>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</si>
  <si>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</si>
  <si>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</si>
  <si>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</si>
  <si>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</si>
  <si>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</si>
  <si>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</si>
  <si>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</si>
  <si>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</si>
  <si>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</si>
  <si>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</si>
  <si>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</si>
  <si>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</si>
  <si>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</si>
  <si>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</si>
  <si>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</si>
  <si>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</si>
  <si>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</si>
  <si>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</si>
  <si>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</si>
  <si>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</si>
  <si>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</si>
  <si>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</si>
  <si>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</si>
  <si>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</si>
  <si>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</si>
  <si>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</si>
  <si>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</si>
  <si>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</si>
  <si>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</si>
  <si>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</si>
  <si>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</si>
  <si>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</si>
  <si>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</si>
  <si>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</si>
  <si>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</si>
  <si>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</si>
  <si>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</si>
  <si>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</si>
  <si>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</si>
  <si>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</si>
  <si>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</si>
  <si>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</si>
  <si>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</si>
  <si>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</si>
  <si>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</si>
  <si>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</si>
  <si>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</si>
  <si>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</si>
  <si>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</si>
  <si>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</si>
  <si>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</si>
  <si>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</si>
  <si>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</si>
  <si>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</si>
  <si>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</si>
  <si>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</si>
  <si>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</si>
  <si>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</si>
  <si>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</si>
  <si>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</si>
  <si>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</si>
  <si>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</si>
  <si>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</si>
  <si>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</si>
  <si>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</si>
  <si>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</si>
  <si>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</si>
  <si>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</si>
  <si>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</si>
  <si>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</si>
  <si>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</si>
  <si>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</si>
  <si>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</si>
  <si>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</si>
  <si>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</si>
  <si>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</si>
  <si>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</si>
  <si>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</si>
  <si>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</si>
  <si>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</si>
  <si>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</si>
  <si>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</si>
  <si>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</si>
  <si>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</si>
  <si>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</si>
  <si>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</si>
  <si>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</si>
  <si>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</si>
  <si>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</si>
  <si>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</si>
  <si>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</si>
  <si>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</si>
  <si>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</si>
  <si>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</si>
  <si>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</si>
  <si>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</si>
  <si>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</si>
  <si>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</si>
  <si>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</si>
  <si>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</si>
  <si>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</si>
  <si>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</si>
  <si>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</si>
  <si>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</si>
  <si>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</si>
  <si>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</si>
  <si>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</si>
  <si>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</si>
  <si>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</si>
  <si>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</si>
  <si>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</si>
  <si>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</si>
  <si>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</si>
  <si>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</si>
  <si>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</si>
  <si>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</si>
  <si>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</si>
  <si>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</si>
  <si>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</si>
  <si>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</si>
  <si>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</si>
  <si>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</si>
  <si>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</si>
  <si>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</si>
  <si>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</si>
  <si>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</si>
  <si>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</si>
  <si>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</si>
  <si>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</si>
  <si>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</si>
  <si>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</si>
  <si>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</si>
  <si>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</si>
  <si>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</si>
  <si>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</si>
  <si>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</si>
  <si>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</si>
  <si>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</si>
  <si>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</si>
  <si>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</si>
  <si>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</si>
  <si>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</si>
  <si>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</si>
  <si>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</si>
  <si>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</si>
  <si>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</si>
  <si>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</si>
  <si>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</si>
  <si>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</si>
  <si>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</si>
  <si>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</si>
  <si>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</si>
  <si>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</si>
  <si>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</si>
  <si>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</si>
  <si>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</si>
  <si>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</si>
  <si>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</si>
  <si>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</si>
  <si>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</si>
  <si>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</si>
  <si>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</si>
  <si>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</si>
  <si>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</si>
  <si>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</si>
  <si>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</si>
  <si>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</si>
  <si>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</si>
  <si>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</si>
  <si>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</si>
  <si>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</si>
  <si>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</si>
  <si>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</si>
  <si>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</si>
  <si>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</si>
  <si>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</si>
  <si>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</si>
  <si>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</si>
  <si>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</si>
  <si>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</si>
  <si>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</si>
  <si>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</si>
  <si>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</si>
  <si>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</si>
  <si>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</si>
  <si>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</si>
  <si>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</si>
  <si>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</si>
  <si>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</si>
  <si>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</si>
  <si>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</si>
  <si>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</si>
  <si>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</si>
  <si>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</si>
  <si>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</si>
  <si>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</si>
  <si>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</si>
  <si>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</si>
  <si>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</si>
  <si>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</si>
  <si>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</si>
  <si>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</si>
  <si>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</si>
  <si>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</si>
  <si>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</si>
  <si>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</si>
  <si>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</si>
  <si>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</si>
  <si>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</si>
  <si>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</si>
  <si>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</si>
  <si>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</si>
  <si>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</si>
  <si>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</si>
  <si>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</si>
  <si>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</si>
  <si>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</si>
  <si>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</si>
  <si>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</si>
  <si>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</si>
  <si>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</si>
  <si>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</si>
  <si>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</si>
  <si>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</si>
  <si>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</si>
  <si>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</si>
  <si>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</si>
  <si>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</si>
  <si>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</si>
  <si>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</si>
  <si>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</si>
  <si>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</si>
  <si>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</si>
  <si>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</si>
  <si>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</si>
  <si>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</si>
  <si>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</si>
  <si>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</si>
  <si>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</si>
  <si>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</si>
  <si>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</si>
  <si>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</si>
  <si>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</si>
  <si>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</si>
  <si>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</si>
  <si>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</si>
  <si>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</si>
  <si>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</si>
  <si>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</si>
  <si>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</si>
  <si>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</si>
  <si>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</si>
  <si>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</si>
  <si>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</si>
  <si>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</si>
  <si>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</si>
  <si>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</si>
  <si>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</si>
  <si>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</si>
  <si>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</si>
  <si>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</si>
  <si>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</si>
  <si>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</si>
  <si>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</si>
  <si>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</si>
  <si>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</si>
  <si>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</si>
  <si>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</si>
  <si>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</si>
  <si>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</si>
  <si>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</si>
  <si>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</si>
  <si>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</si>
  <si>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</si>
  <si>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</si>
  <si>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</si>
  <si>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</si>
  <si>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</si>
  <si>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</si>
  <si>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</si>
  <si>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</si>
  <si>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</si>
  <si>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</si>
  <si>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</si>
  <si>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</si>
  <si>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</si>
  <si>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</si>
  <si>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</si>
  <si>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</si>
  <si>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</si>
  <si>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</si>
  <si>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</si>
  <si>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</si>
  <si>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</si>
  <si>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</si>
  <si>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</si>
  <si>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</si>
  <si>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</si>
  <si>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</si>
  <si>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</si>
  <si>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</si>
  <si>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</si>
  <si>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</si>
  <si>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</si>
  <si>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</si>
  <si>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</si>
  <si>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</si>
  <si>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</si>
  <si>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</si>
  <si>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</si>
  <si>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</si>
  <si>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</si>
  <si>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</si>
  <si>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</si>
  <si>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</si>
  <si>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</si>
  <si>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</si>
  <si>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</si>
  <si>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</si>
  <si>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</si>
  <si>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</si>
  <si>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</si>
  <si>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</si>
  <si>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</si>
  <si>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</si>
  <si>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</si>
  <si>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</si>
  <si>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</si>
  <si>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</si>
  <si>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</si>
  <si>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</si>
  <si>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</si>
  <si>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</si>
  <si>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</si>
  <si>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</si>
  <si>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</si>
  <si>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</si>
  <si>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</si>
  <si>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</si>
  <si>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</si>
  <si>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</si>
  <si>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</si>
  <si>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</si>
  <si>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</si>
  <si>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</si>
  <si>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</si>
  <si>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</si>
  <si>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</si>
  <si>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</si>
  <si>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</si>
  <si>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</si>
  <si>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</si>
  <si>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</si>
  <si>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</si>
  <si>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</si>
  <si>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</si>
  <si>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</si>
  <si>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</si>
  <si>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</si>
  <si>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</si>
  <si>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</si>
  <si>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</si>
  <si>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</si>
  <si>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</si>
  <si>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</si>
  <si>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</si>
  <si>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</si>
  <si>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</si>
  <si>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</si>
  <si>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</si>
  <si>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</si>
  <si>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</si>
  <si>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</si>
  <si>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</si>
  <si>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</si>
  <si>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</si>
  <si>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</si>
  <si>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</si>
  <si>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</si>
  <si>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</si>
  <si>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</si>
  <si>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</si>
  <si>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</si>
  <si>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</si>
  <si>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</si>
  <si>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</si>
  <si>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</si>
  <si>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</si>
  <si>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</si>
  <si>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</si>
  <si>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</si>
  <si>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</si>
  <si>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</si>
  <si>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</si>
  <si>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</si>
  <si>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</si>
  <si>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</si>
  <si>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</si>
  <si>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</si>
  <si>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</si>
  <si>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</si>
  <si>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</si>
  <si>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</si>
  <si>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</si>
  <si>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</si>
  <si>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</si>
  <si>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</si>
  <si>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</si>
  <si>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</si>
  <si>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</si>
  <si>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</si>
  <si>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</si>
  <si>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</si>
  <si>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</si>
  <si>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</si>
  <si>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</si>
  <si>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</si>
  <si>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</si>
  <si>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</si>
  <si>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</si>
  <si>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</si>
  <si>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</si>
  <si>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</si>
  <si>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</si>
  <si>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</si>
  <si>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</si>
  <si>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</si>
  <si>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</si>
  <si>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</si>
  <si>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</si>
  <si>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</si>
  <si>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</si>
  <si>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</si>
  <si>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</si>
  <si>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</si>
  <si>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</si>
  <si>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</si>
  <si>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</si>
  <si>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</si>
  <si>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</si>
  <si>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</si>
  <si>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</si>
  <si>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</si>
  <si>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</si>
  <si>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</si>
  <si>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</si>
  <si>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</si>
  <si>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</si>
  <si>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</si>
  <si>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</si>
  <si>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</si>
  <si>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</si>
  <si>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</si>
  <si>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</si>
  <si>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</si>
  <si>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</si>
  <si>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</si>
  <si>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</si>
  <si>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</si>
  <si>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</si>
  <si>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</si>
  <si>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</si>
  <si>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</si>
  <si>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</si>
  <si>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</si>
  <si>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</si>
  <si>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</si>
  <si>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</si>
  <si>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</si>
  <si>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</si>
  <si>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</si>
  <si>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</si>
  <si>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</si>
  <si>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</si>
  <si>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</si>
  <si>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</si>
  <si>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</si>
  <si>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</si>
  <si>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</si>
  <si>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</si>
  <si>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</si>
  <si>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</si>
  <si>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</si>
  <si>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</si>
  <si>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</si>
  <si>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</si>
  <si>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</si>
  <si>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</si>
  <si>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</si>
  <si>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</si>
  <si>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</si>
  <si>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</si>
  <si>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</si>
  <si>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</si>
  <si>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</si>
  <si>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</si>
  <si>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</si>
  <si>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</si>
  <si>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</si>
  <si>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</si>
  <si>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</si>
  <si>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</si>
  <si>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</si>
  <si>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</si>
  <si>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</si>
  <si>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</si>
  <si>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</si>
  <si>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</si>
  <si>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</si>
  <si>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</si>
  <si>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</si>
  <si>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</si>
  <si>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</si>
  <si>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</si>
  <si>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</si>
  <si>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</si>
  <si>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</si>
  <si>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</si>
  <si>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</si>
  <si>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</si>
  <si>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</si>
  <si>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</si>
  <si>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</si>
  <si>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</si>
  <si>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</si>
  <si>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</si>
  <si>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</si>
  <si>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</si>
  <si>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</si>
  <si>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</si>
  <si>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</si>
  <si>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</si>
  <si>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</si>
  <si>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</si>
  <si>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</si>
  <si>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</si>
  <si>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</si>
  <si>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</si>
  <si>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</si>
  <si>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</si>
  <si>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</si>
  <si>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</si>
  <si>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</si>
  <si>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</si>
  <si>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</si>
  <si>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</si>
  <si>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</si>
  <si>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</si>
  <si>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</si>
  <si>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</si>
  <si>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</si>
  <si>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</si>
  <si>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</si>
  <si>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</si>
  <si>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</si>
  <si>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</si>
  <si>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</si>
  <si>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</si>
  <si>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</si>
  <si>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</si>
  <si>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</si>
  <si>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</si>
  <si>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</si>
  <si>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</si>
  <si>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</si>
  <si>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</si>
  <si>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</si>
  <si>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</si>
  <si>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</si>
  <si>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</si>
  <si>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</si>
  <si>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</si>
  <si>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</si>
  <si>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</si>
  <si>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</si>
  <si>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</si>
  <si>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</si>
  <si>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</si>
  <si>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</si>
  <si>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</si>
  <si>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</si>
  <si>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</si>
  <si>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</si>
  <si>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</si>
  <si>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</si>
  <si>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</si>
  <si>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</si>
  <si>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</si>
  <si>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</si>
  <si>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</si>
  <si>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</si>
  <si>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</si>
  <si>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</si>
  <si>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</si>
  <si>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</si>
  <si>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</si>
  <si>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</si>
  <si>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</si>
  <si>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</si>
  <si>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</si>
  <si>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</si>
  <si>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</si>
  <si>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</si>
  <si>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</si>
  <si>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</si>
  <si>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</si>
  <si>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</si>
  <si>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</si>
  <si>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</si>
  <si>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</si>
  <si>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</si>
  <si>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</si>
  <si>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</si>
  <si>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</si>
  <si>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</si>
  <si>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</si>
  <si>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</si>
  <si>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</si>
  <si>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</si>
  <si>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</si>
  <si>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</si>
  <si>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</si>
  <si>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</si>
  <si>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</si>
  <si>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</si>
  <si>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</si>
  <si>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</si>
  <si>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</si>
  <si>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</si>
  <si>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</si>
  <si>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</si>
  <si>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</si>
  <si>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</si>
  <si>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</si>
  <si>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</si>
  <si>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</si>
  <si>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</si>
  <si>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</si>
  <si>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</si>
  <si>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</si>
  <si>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</si>
  <si>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</si>
  <si>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</si>
  <si>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</si>
  <si>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</si>
  <si>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</si>
  <si>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</si>
  <si>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</si>
  <si>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</si>
  <si>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</si>
  <si>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</si>
  <si>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</si>
  <si>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</si>
  <si>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</si>
  <si>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</si>
  <si>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</si>
  <si>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</si>
  <si>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</si>
  <si>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</si>
  <si>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</si>
  <si>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</si>
  <si>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</si>
  <si>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</si>
  <si>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</si>
  <si>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</si>
  <si>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</si>
  <si>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</si>
  <si>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</si>
  <si>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</si>
  <si>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</si>
  <si>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</si>
  <si>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</si>
  <si>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</si>
  <si>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</si>
  <si>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</si>
  <si>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</si>
  <si>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</si>
  <si>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</si>
  <si>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</si>
  <si>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</si>
  <si>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</si>
  <si>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</si>
  <si>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</si>
  <si>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</si>
  <si>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</si>
  <si>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</si>
  <si>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</si>
  <si>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</si>
  <si>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</si>
  <si>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</si>
  <si>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</si>
  <si>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</si>
  <si>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</si>
  <si>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</si>
  <si>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</si>
  <si>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</si>
  <si>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</si>
  <si>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</si>
  <si>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</si>
  <si>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</si>
  <si>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</si>
  <si>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</si>
  <si>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</si>
  <si>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</si>
  <si>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</si>
  <si>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</si>
  <si>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</si>
  <si>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</si>
  <si>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</si>
  <si>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</si>
  <si>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</si>
  <si>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</si>
  <si>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</si>
  <si>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</si>
  <si>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</si>
  <si>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</si>
  <si>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</si>
  <si>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</si>
  <si>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</si>
  <si>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</si>
  <si>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</si>
  <si>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</si>
  <si>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</si>
  <si>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</si>
  <si>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</si>
  <si>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</si>
  <si>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</si>
  <si>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</si>
  <si>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</si>
  <si>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</si>
  <si>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</si>
  <si>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</si>
  <si>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</si>
  <si>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</si>
  <si>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</si>
  <si>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</si>
  <si>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</si>
  <si>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</si>
  <si>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</si>
  <si>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</si>
  <si>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</si>
  <si>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</si>
  <si>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</si>
  <si>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</si>
  <si>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</si>
  <si>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</si>
  <si>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</si>
  <si>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</si>
  <si>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</si>
  <si>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</si>
  <si>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</si>
  <si>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</si>
  <si>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</si>
  <si>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</si>
  <si>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</si>
  <si>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</si>
  <si>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</si>
  <si>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</si>
  <si>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</si>
  <si>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</si>
  <si>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</si>
  <si>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</si>
  <si>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</si>
  <si>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</si>
  <si>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</si>
  <si>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</si>
  <si>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</si>
  <si>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</si>
  <si>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</si>
  <si>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</si>
  <si>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</si>
  <si>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</si>
  <si>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</si>
  <si>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</si>
  <si>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</si>
  <si>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</si>
  <si>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</si>
  <si>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</si>
  <si>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</si>
  <si>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</si>
  <si>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</si>
  <si>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</si>
  <si>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</si>
  <si>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</si>
  <si>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</si>
  <si>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</si>
  <si>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</si>
  <si>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</si>
  <si>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</si>
  <si>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</si>
  <si>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</si>
  <si>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</si>
  <si>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</si>
  <si>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</si>
  <si>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</si>
  <si>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</si>
  <si>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</si>
  <si>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</si>
  <si>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</si>
  <si>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</si>
  <si>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</si>
  <si>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</si>
  <si>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</si>
  <si>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</si>
  <si>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</si>
  <si>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</si>
  <si>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</si>
  <si>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</si>
  <si>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</si>
  <si>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</si>
  <si>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</si>
  <si>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</si>
  <si>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</si>
  <si>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</si>
  <si>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</si>
  <si>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</si>
  <si>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</si>
  <si>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</si>
  <si>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</si>
  <si>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</si>
  <si>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</si>
  <si>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</si>
  <si>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</si>
  <si>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</si>
  <si>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</si>
  <si>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</si>
  <si>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</si>
  <si>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</si>
  <si>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</si>
  <si>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</si>
  <si>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</si>
  <si>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</si>
  <si>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</si>
  <si>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</si>
  <si>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</si>
  <si>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</si>
  <si>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</si>
  <si>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</si>
  <si>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</si>
  <si>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</si>
  <si>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</si>
  <si>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</si>
  <si>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</si>
  <si>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</si>
  <si>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</si>
  <si>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</si>
  <si>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</si>
  <si>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</si>
  <si>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</si>
  <si>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</si>
  <si>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</si>
  <si>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</si>
  <si>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</si>
  <si>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</si>
  <si>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</si>
  <si>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</si>
  <si>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</si>
  <si>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</si>
  <si>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</si>
  <si>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</si>
  <si>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</si>
  <si>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</si>
  <si>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</si>
  <si>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</si>
  <si>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</si>
  <si>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</si>
  <si>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</si>
  <si>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</si>
  <si>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</si>
  <si>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</si>
  <si>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</si>
  <si>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</si>
  <si>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</si>
  <si>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</si>
  <si>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</si>
  <si>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</si>
  <si>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</si>
  <si>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</si>
  <si>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</si>
  <si>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</si>
  <si>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</si>
  <si>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</si>
  <si>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</si>
  <si>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</si>
  <si>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</si>
  <si>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</si>
  <si>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</si>
  <si>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</si>
  <si>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</si>
  <si>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</si>
  <si>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</si>
  <si>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</si>
  <si>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</si>
  <si>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</si>
  <si>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</si>
  <si>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</si>
  <si>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</si>
  <si>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</si>
  <si>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</si>
  <si>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</si>
  <si>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</si>
  <si>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</si>
  <si>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</si>
  <si>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</si>
  <si>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</si>
  <si>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</si>
  <si>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</si>
  <si>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</si>
  <si>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</si>
  <si>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</si>
  <si>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</si>
  <si>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</si>
  <si>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</si>
  <si>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</si>
  <si>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</si>
  <si>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</si>
  <si>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</si>
  <si>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</si>
  <si>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</si>
  <si>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</si>
  <si>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</si>
  <si>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</si>
  <si>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</si>
  <si>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</si>
  <si>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</si>
  <si>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</si>
  <si>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</si>
  <si>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</si>
  <si>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</si>
  <si>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</si>
  <si>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</si>
  <si>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</si>
  <si>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</si>
  <si>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</si>
  <si>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</si>
  <si>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</si>
  <si>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</si>
  <si>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</si>
  <si>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</si>
  <si>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</si>
  <si>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</si>
  <si>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</si>
  <si>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</si>
  <si>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</si>
  <si>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</si>
  <si>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</si>
  <si>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</si>
  <si>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</si>
  <si>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</si>
  <si>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</si>
  <si>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</si>
  <si>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</si>
  <si>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</si>
  <si>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</si>
  <si>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</si>
  <si>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</si>
  <si>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</si>
  <si>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</si>
  <si>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</si>
  <si>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</si>
  <si>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</si>
  <si>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</si>
  <si>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</si>
  <si>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</si>
  <si>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</si>
  <si>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</si>
  <si>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</si>
  <si>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</si>
  <si>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</si>
  <si>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</si>
  <si>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</si>
  <si>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</si>
  <si>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</si>
  <si>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</si>
  <si>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</si>
  <si>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</si>
  <si>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</si>
  <si>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</si>
  <si>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</si>
  <si>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</si>
  <si>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</si>
  <si>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</si>
  <si>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</si>
  <si>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</si>
  <si>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</si>
  <si>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</si>
  <si>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</si>
  <si>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</si>
  <si>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</si>
  <si>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</si>
  <si>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</si>
  <si>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</si>
  <si>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</si>
  <si>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</si>
  <si>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</si>
  <si>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</si>
  <si>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</si>
  <si>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</si>
  <si>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</si>
  <si>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</si>
  <si>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</si>
  <si>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</si>
  <si>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</si>
  <si>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</si>
  <si>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</si>
  <si>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</si>
  <si>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</si>
  <si>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</si>
  <si>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</si>
  <si>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</si>
  <si>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</si>
  <si>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</si>
  <si>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</si>
  <si>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</si>
  <si>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</si>
  <si>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</si>
  <si>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</si>
  <si>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</si>
  <si>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</si>
  <si>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</si>
  <si>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</si>
  <si>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</si>
  <si>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</si>
  <si>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</si>
  <si>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</si>
  <si>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</si>
  <si>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</si>
  <si>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</si>
  <si>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</si>
  <si>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</si>
  <si>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</si>
  <si>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</si>
  <si>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</si>
  <si>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</si>
  <si>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</si>
  <si>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</si>
  <si>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</si>
  <si>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</si>
  <si>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</si>
  <si>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</si>
  <si>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</si>
  <si>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</si>
  <si>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</si>
  <si>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</si>
  <si>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</si>
  <si>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</si>
  <si>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</si>
  <si>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</si>
  <si>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</si>
  <si>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</si>
  <si>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</si>
  <si>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</si>
  <si>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</si>
  <si>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</si>
  <si>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</si>
  <si>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</si>
  <si>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</si>
  <si>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</si>
  <si>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</si>
  <si>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</si>
  <si>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</si>
  <si>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</si>
  <si>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</si>
  <si>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</si>
  <si>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</si>
  <si>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</si>
  <si>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</si>
  <si>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</si>
  <si>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</si>
  <si>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</si>
  <si>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</si>
  <si>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</si>
  <si>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</si>
  <si>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</si>
  <si>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</si>
  <si>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</si>
  <si>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</si>
  <si>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</si>
  <si>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</si>
  <si>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</si>
  <si>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</si>
  <si>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</si>
  <si>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</si>
  <si>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</si>
  <si>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</si>
  <si>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</si>
  <si>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</si>
  <si>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</si>
  <si>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</si>
  <si>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</si>
  <si>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</si>
  <si>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</si>
  <si>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</si>
  <si>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</si>
  <si>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</si>
  <si>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</si>
  <si>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</si>
  <si>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</si>
  <si>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</si>
  <si>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</si>
  <si>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</si>
  <si>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</si>
  <si>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</si>
  <si>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</si>
  <si>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</si>
  <si>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</si>
  <si>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</si>
  <si>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</si>
  <si>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</si>
  <si>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</si>
  <si>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</si>
  <si>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</si>
  <si>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</si>
  <si>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</si>
  <si>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</si>
  <si>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</si>
  <si>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</si>
  <si>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</si>
  <si>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</si>
  <si>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</si>
  <si>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</si>
  <si>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</si>
  <si>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</si>
  <si>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</si>
  <si>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</si>
  <si>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</si>
  <si>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</si>
  <si>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</si>
  <si>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</si>
  <si>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</si>
  <si>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</si>
  <si>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</si>
  <si>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</si>
  <si>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</si>
  <si>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</si>
  <si>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</si>
  <si>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</si>
  <si>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</si>
  <si>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</si>
  <si>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</si>
  <si>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</si>
  <si>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</si>
  <si>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</si>
  <si>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</si>
  <si>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</si>
  <si>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</si>
  <si>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</si>
  <si>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</si>
  <si>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</si>
  <si>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</si>
  <si>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</si>
  <si>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</si>
  <si>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</si>
  <si>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</si>
  <si>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</si>
  <si>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</si>
  <si>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</si>
  <si>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</si>
  <si>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</si>
  <si>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</si>
  <si>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</si>
  <si>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</si>
  <si>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</si>
  <si>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</si>
  <si>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</si>
  <si>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</si>
  <si>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</si>
  <si>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</si>
  <si>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</si>
  <si>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</si>
  <si>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</si>
  <si>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</si>
  <si>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</si>
  <si>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</si>
  <si>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</si>
  <si>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</si>
  <si>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</si>
  <si>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</si>
  <si>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</si>
  <si>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</si>
  <si>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</si>
  <si>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</si>
  <si>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</si>
  <si>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</si>
  <si>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</si>
  <si>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</si>
  <si>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</si>
  <si>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</si>
  <si>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</si>
  <si>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</si>
  <si>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</si>
  <si>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</si>
  <si>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</si>
  <si>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</si>
  <si>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</si>
  <si>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</si>
  <si>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</si>
  <si>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</si>
  <si>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</si>
  <si>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</si>
  <si>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</si>
  <si>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</si>
  <si>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</si>
  <si>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</si>
  <si>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</si>
  <si>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</si>
  <si>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</si>
  <si>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</si>
  <si>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</si>
  <si>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</si>
  <si>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</si>
  <si>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</si>
  <si>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</si>
  <si>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</si>
  <si>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</si>
  <si>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</si>
  <si>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</si>
  <si>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</si>
  <si>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</si>
  <si>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</si>
  <si>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</si>
  <si>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</si>
  <si>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</si>
  <si>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</si>
  <si>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</si>
  <si>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</si>
  <si>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</si>
  <si>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</si>
  <si>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</si>
  <si>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</si>
  <si>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</si>
  <si>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</si>
  <si>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</si>
  <si>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</si>
  <si>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</si>
  <si>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</si>
  <si>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</si>
  <si>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</si>
  <si>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</si>
  <si>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</si>
  <si>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</si>
  <si>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</si>
  <si>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</si>
  <si>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</si>
  <si>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</si>
  <si>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</si>
  <si>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</si>
  <si>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</si>
  <si>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</si>
  <si>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</si>
  <si>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</si>
  <si>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</si>
  <si>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</si>
  <si>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</si>
  <si>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</si>
  <si>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</si>
  <si>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</si>
  <si>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</si>
  <si>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</si>
  <si>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</si>
  <si>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</si>
  <si>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</si>
  <si>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</si>
  <si>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</si>
  <si>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</si>
  <si>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</si>
  <si>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</si>
  <si>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</si>
  <si>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</si>
  <si>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</si>
  <si>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</si>
  <si>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</si>
  <si>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</si>
  <si>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</si>
  <si>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</si>
  <si>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</si>
  <si>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</si>
  <si>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</si>
  <si>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</si>
  <si>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</si>
  <si>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</si>
  <si>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</si>
  <si>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</si>
  <si>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</si>
  <si>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</si>
  <si>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</si>
  <si>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</si>
  <si>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</si>
  <si>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</si>
  <si>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</si>
  <si>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</si>
  <si>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</si>
  <si>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</si>
  <si>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</si>
  <si>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</si>
  <si>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</si>
  <si>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</si>
  <si>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</si>
  <si>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</si>
  <si>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</si>
  <si>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</si>
  <si>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</si>
  <si>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</si>
  <si>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</si>
  <si>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</si>
  <si>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</si>
  <si>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</si>
  <si>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</si>
  <si>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</si>
  <si>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</si>
  <si>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</si>
  <si>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</si>
  <si>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</si>
  <si>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</si>
  <si>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</si>
  <si>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</si>
  <si>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</si>
  <si>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</si>
  <si>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</si>
  <si>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</si>
  <si>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</si>
  <si>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</si>
  <si>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</si>
  <si>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</si>
  <si>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</si>
  <si>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</si>
  <si>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</si>
  <si>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</si>
  <si>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</si>
  <si>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</si>
  <si>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</si>
  <si>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</si>
  <si>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</si>
  <si>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</si>
  <si>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</si>
  <si>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</si>
  <si>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</si>
  <si>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</si>
  <si>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</si>
  <si>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</si>
  <si>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</si>
  <si>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</si>
  <si>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</si>
  <si>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</si>
  <si>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</si>
  <si>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</si>
  <si>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</si>
  <si>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</si>
  <si>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</si>
  <si>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</si>
  <si>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</si>
  <si>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</si>
  <si>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</si>
  <si>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</si>
  <si>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</si>
  <si>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</si>
  <si>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</si>
  <si>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</si>
  <si>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</si>
  <si>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</si>
  <si>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</si>
  <si>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</si>
  <si>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</si>
  <si>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</si>
  <si>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</si>
  <si>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</si>
  <si>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</si>
  <si>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</si>
  <si>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</si>
  <si>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</si>
  <si>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</si>
  <si>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</si>
  <si>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</si>
  <si>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</si>
  <si>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</si>
  <si>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</si>
  <si>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</si>
  <si>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</si>
  <si>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</si>
  <si>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</si>
  <si>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</si>
  <si>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</si>
  <si>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</si>
  <si>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</si>
  <si>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</si>
  <si>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</si>
  <si>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</si>
  <si>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</si>
  <si>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</si>
  <si>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</si>
  <si>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</si>
  <si>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</si>
  <si>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</si>
  <si>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</si>
  <si>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</si>
  <si>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</si>
  <si>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</si>
  <si>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</si>
  <si>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</si>
  <si>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</si>
  <si>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</si>
  <si>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</si>
  <si>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</si>
  <si>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</si>
  <si>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</si>
  <si>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</si>
  <si>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</si>
  <si>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</si>
  <si>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</si>
  <si>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</si>
  <si>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</si>
  <si>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</si>
  <si>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</si>
  <si>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</si>
  <si>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</si>
  <si>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</si>
  <si>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</si>
  <si>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</si>
  <si>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</si>
  <si>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</si>
  <si>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</si>
  <si>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</si>
  <si>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</si>
  <si>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</si>
  <si>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</si>
  <si>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</si>
  <si>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</si>
  <si>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</si>
  <si>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</si>
  <si>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</si>
  <si>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</si>
  <si>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</si>
  <si>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</si>
  <si>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</si>
  <si>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</si>
  <si>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</si>
  <si>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</si>
  <si>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</si>
  <si>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</si>
  <si>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</si>
  <si>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</si>
  <si>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</si>
  <si>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</si>
  <si>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</si>
  <si>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</si>
  <si>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</si>
  <si>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</si>
  <si>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</si>
  <si>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</si>
  <si>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</si>
  <si>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</si>
  <si>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</si>
  <si>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</si>
  <si>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</si>
  <si>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</si>
  <si>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</si>
  <si>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</si>
  <si>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</si>
  <si>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</si>
  <si>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</si>
  <si>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</si>
  <si>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</si>
  <si>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</si>
  <si>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</si>
  <si>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</si>
  <si>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</si>
  <si>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</si>
  <si>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</si>
  <si>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</si>
  <si>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</si>
  <si>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</si>
  <si>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</si>
  <si>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</si>
  <si>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</si>
  <si>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</si>
  <si>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</si>
  <si>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</si>
  <si>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</si>
  <si>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</si>
  <si>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</si>
  <si>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</si>
  <si>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</si>
  <si>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</si>
  <si>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</si>
  <si>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</si>
  <si>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</si>
  <si>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</si>
  <si>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</si>
  <si>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</si>
  <si>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</si>
  <si>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</si>
  <si>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</si>
  <si>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</si>
  <si>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</si>
  <si>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</si>
  <si>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</si>
  <si>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</si>
  <si>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</si>
  <si>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</si>
  <si>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</si>
  <si>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</si>
  <si>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</si>
  <si>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</si>
  <si>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</si>
  <si>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</si>
  <si>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</si>
  <si>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</si>
  <si>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</si>
  <si>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</si>
  <si>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</si>
  <si>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</si>
  <si>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</si>
  <si>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</si>
  <si>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</si>
  <si>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</si>
  <si>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</si>
  <si>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</si>
  <si>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</si>
  <si>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</si>
  <si>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</si>
  <si>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</si>
  <si>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</si>
  <si>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</si>
  <si>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</si>
  <si>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</si>
  <si>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</si>
  <si>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</si>
  <si>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</si>
  <si>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</si>
  <si>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</si>
  <si>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</si>
  <si>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</si>
  <si>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</si>
  <si>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</si>
  <si>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</si>
  <si>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</si>
  <si>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</si>
  <si>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</si>
  <si>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</si>
  <si>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</si>
  <si>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</si>
  <si>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</si>
  <si>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</si>
  <si>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</si>
  <si>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</si>
  <si>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</si>
  <si>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</si>
  <si>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</si>
  <si>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</si>
  <si>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</si>
  <si>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</si>
  <si>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</si>
  <si>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</si>
  <si>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</si>
  <si>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</si>
  <si>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</si>
  <si>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</si>
  <si>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</si>
  <si>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</si>
  <si>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</si>
  <si>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</si>
  <si>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</si>
  <si>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</si>
  <si>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</si>
  <si>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</si>
  <si>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</si>
  <si>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</si>
  <si>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</si>
  <si>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</si>
  <si>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</si>
  <si>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</si>
  <si>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</si>
  <si>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</si>
  <si>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</si>
  <si>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</si>
  <si>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</si>
  <si>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</si>
  <si>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</si>
  <si>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</si>
  <si>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</si>
  <si>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</si>
  <si>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</si>
  <si>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</si>
  <si>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</si>
  <si>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</si>
  <si>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</si>
  <si>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</si>
  <si>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</si>
  <si>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</si>
  <si>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</si>
  <si>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</si>
  <si>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</si>
  <si>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</si>
  <si>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</si>
  <si>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</si>
  <si>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</si>
  <si>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</si>
  <si>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</si>
  <si>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</si>
  <si>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</si>
  <si>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</si>
  <si>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</si>
  <si>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</si>
  <si>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</si>
  <si>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</si>
  <si>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</si>
  <si>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</si>
  <si>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</si>
  <si>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</si>
  <si>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</si>
  <si>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</si>
  <si>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</si>
  <si>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</si>
  <si>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</si>
  <si>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</si>
  <si>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</si>
  <si>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</si>
  <si>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</si>
  <si>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</si>
  <si>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</si>
  <si>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</si>
  <si>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</si>
  <si>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</si>
  <si>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</si>
  <si>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</si>
  <si>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</si>
  <si>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</si>
  <si>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</si>
  <si>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</si>
  <si>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</si>
  <si>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</si>
  <si>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</si>
  <si>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</si>
  <si>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</si>
  <si>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</si>
  <si>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</si>
  <si>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</si>
  <si>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</si>
  <si>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</si>
  <si>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</si>
  <si>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</si>
  <si>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</si>
  <si>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</si>
  <si>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</si>
  <si>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</si>
  <si>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</si>
  <si>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</si>
  <si>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</si>
  <si>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</si>
  <si>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</si>
  <si>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</si>
  <si>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</si>
  <si>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</si>
  <si>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</si>
  <si>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</si>
  <si>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</si>
  <si>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</si>
  <si>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</si>
  <si>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</si>
  <si>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</si>
  <si>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</si>
  <si>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</si>
  <si>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</si>
  <si>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</si>
  <si>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</si>
  <si>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</si>
  <si>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</si>
  <si>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</si>
  <si>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</si>
  <si>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</si>
  <si>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</si>
  <si>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</si>
  <si>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</si>
  <si>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</si>
  <si>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</si>
  <si>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</si>
  <si>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</si>
  <si>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</si>
  <si>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</si>
  <si>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</si>
  <si>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</si>
  <si>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</si>
  <si>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</si>
  <si>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</si>
  <si>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</si>
  <si>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</si>
  <si>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</si>
  <si>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</si>
  <si>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</si>
  <si>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</si>
  <si>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</si>
  <si>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</si>
  <si>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</si>
  <si>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</si>
  <si>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</si>
  <si>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</si>
  <si>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</si>
  <si>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</si>
  <si>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</si>
  <si>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</si>
  <si>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</si>
  <si>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</si>
  <si>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</si>
  <si>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</si>
  <si>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</si>
  <si>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</si>
  <si>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</si>
  <si>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</si>
  <si>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</si>
  <si>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</si>
  <si>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</si>
  <si>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</si>
  <si>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</si>
  <si>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</si>
  <si>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</si>
  <si>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</si>
  <si>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</si>
  <si>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</si>
  <si>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</si>
  <si>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</si>
  <si>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</si>
  <si>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</si>
  <si>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</si>
  <si>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</si>
  <si>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</si>
  <si>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</si>
  <si>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</si>
  <si>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</si>
  <si>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</si>
  <si>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</si>
  <si>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</si>
  <si>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</si>
  <si>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</si>
  <si>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</si>
  <si>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</si>
  <si>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</si>
  <si>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</si>
  <si>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</si>
  <si>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</si>
  <si>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</si>
  <si>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</si>
  <si>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</si>
  <si>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</si>
  <si>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</si>
  <si>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</si>
  <si>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</si>
  <si>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</si>
  <si>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</si>
  <si>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</si>
  <si>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</si>
  <si>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</si>
  <si>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</si>
  <si>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</si>
  <si>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</si>
  <si>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</si>
  <si>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</si>
  <si>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</si>
  <si>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</si>
  <si>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</si>
  <si>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</si>
  <si>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</si>
  <si>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</si>
  <si>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</si>
  <si>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</si>
  <si>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</si>
  <si>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</si>
  <si>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</si>
  <si>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</si>
  <si>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</si>
  <si>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</si>
  <si>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</si>
  <si>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</si>
  <si>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</si>
  <si>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</si>
  <si>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</si>
  <si>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</si>
  <si>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</si>
  <si>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</si>
  <si>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</si>
  <si>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</si>
  <si>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</si>
  <si>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</si>
  <si>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</si>
  <si>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</si>
  <si>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</si>
  <si>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</si>
  <si>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</si>
  <si>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</si>
  <si>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</si>
  <si>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</si>
  <si>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</si>
  <si>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</si>
  <si>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</si>
  <si>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</si>
  <si>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</si>
  <si>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</si>
  <si>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</si>
  <si>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</si>
  <si>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</si>
  <si>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</si>
  <si>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</si>
  <si>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</si>
  <si>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</si>
  <si>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</si>
  <si>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</si>
  <si>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</si>
  <si>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</si>
  <si>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</si>
  <si>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</si>
  <si>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</si>
  <si>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</si>
  <si>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</si>
  <si>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</si>
  <si>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</si>
  <si>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</si>
  <si>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</si>
  <si>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</si>
  <si>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</si>
  <si>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</si>
  <si>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</si>
  <si>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</si>
  <si>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</si>
  <si>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</si>
  <si>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</si>
  <si>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</si>
  <si>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</si>
  <si>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</si>
  <si>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</si>
  <si>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</si>
  <si>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</si>
  <si>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</si>
  <si>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</si>
  <si>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</si>
  <si>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</si>
  <si>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</si>
  <si>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</si>
  <si>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</si>
  <si>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</si>
  <si>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</si>
  <si>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</si>
  <si>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</si>
  <si>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</si>
  <si>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</si>
  <si>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</si>
  <si>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</si>
  <si>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</si>
  <si>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</si>
  <si>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</si>
  <si>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</si>
  <si>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</si>
  <si>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</si>
  <si>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</si>
  <si>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</si>
  <si>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</si>
  <si>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</si>
  <si>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</si>
  <si>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</si>
  <si>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</si>
  <si>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</si>
  <si>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</si>
  <si>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</si>
  <si>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</si>
  <si>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</si>
  <si>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</si>
  <si>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</si>
  <si>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</si>
  <si>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</si>
  <si>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</si>
  <si>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</si>
  <si>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</si>
  <si>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</si>
  <si>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</si>
  <si>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</si>
  <si>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</si>
  <si>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</si>
  <si>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</si>
  <si>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</si>
  <si>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</si>
  <si>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</si>
  <si>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</si>
  <si>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</si>
  <si>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</si>
  <si>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</si>
  <si>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</si>
  <si>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</si>
  <si>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</si>
  <si>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</si>
  <si>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</si>
  <si>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</si>
  <si>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</si>
  <si>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</si>
  <si>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</si>
  <si>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</si>
  <si>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</si>
  <si>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</si>
  <si>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</si>
  <si>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</si>
  <si>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</si>
  <si>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</si>
  <si>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</si>
  <si>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</si>
  <si>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</si>
  <si>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</si>
  <si>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</si>
  <si>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</si>
  <si>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</si>
  <si>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</si>
  <si>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</si>
  <si>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</si>
  <si>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</si>
  <si>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</si>
  <si>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</si>
  <si>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</si>
  <si>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</si>
  <si>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</si>
  <si>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</si>
  <si>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</si>
  <si>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</si>
  <si>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</si>
  <si>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</si>
  <si>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</si>
  <si>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</si>
  <si>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</si>
  <si>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</si>
  <si>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</si>
  <si>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</si>
  <si>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</si>
  <si>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</si>
  <si>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</si>
  <si>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</si>
  <si>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</si>
  <si>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</si>
  <si>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</si>
  <si>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</si>
  <si>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</si>
  <si>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</si>
  <si>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</si>
  <si>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</si>
  <si>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</si>
  <si>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</si>
  <si>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</si>
  <si>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</si>
  <si>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</si>
  <si>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</si>
  <si>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</si>
  <si>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</si>
  <si>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</si>
  <si>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</si>
  <si>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</si>
  <si>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</si>
  <si>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</si>
  <si>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</si>
  <si>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</si>
  <si>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</si>
  <si>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</si>
  <si>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</si>
  <si>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</si>
  <si>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</si>
  <si>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</si>
  <si>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</si>
  <si>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</si>
  <si>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</si>
  <si>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</si>
  <si>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</si>
  <si>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</si>
  <si>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</si>
  <si>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</si>
  <si>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</si>
  <si>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</si>
  <si>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</si>
  <si>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</si>
  <si>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</si>
  <si>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</si>
  <si>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</si>
  <si>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</si>
  <si>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</si>
  <si>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</si>
  <si>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</si>
  <si>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</si>
  <si>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</si>
  <si>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</si>
  <si>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</si>
  <si>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</si>
  <si>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</si>
  <si>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</si>
  <si>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</si>
  <si>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</si>
  <si>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</si>
  <si>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</si>
  <si>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</si>
  <si>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</si>
  <si>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</si>
  <si>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</si>
  <si>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</si>
  <si>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</si>
  <si>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</si>
  <si>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</si>
  <si>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</si>
  <si>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</si>
  <si>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</si>
  <si>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</si>
  <si>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</si>
  <si>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</si>
  <si>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</si>
  <si>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</si>
  <si>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</si>
  <si>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</si>
  <si>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</si>
  <si>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</si>
  <si>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</si>
  <si>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</si>
  <si>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</si>
  <si>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</si>
  <si>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</si>
  <si>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</si>
  <si>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</si>
  <si>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</si>
  <si>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</si>
  <si>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</si>
  <si>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</si>
  <si>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</si>
  <si>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</si>
  <si>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</si>
  <si>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</si>
  <si>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</si>
  <si>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</si>
  <si>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</si>
  <si>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</si>
  <si>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</si>
  <si>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</si>
  <si>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</si>
  <si>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</si>
  <si>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</si>
  <si>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</si>
  <si>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</si>
  <si>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</si>
  <si>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</si>
  <si>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</si>
  <si>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</si>
  <si>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</si>
  <si>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</si>
  <si>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</si>
  <si>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</si>
  <si>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</si>
  <si>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</si>
  <si>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</si>
  <si>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</si>
  <si>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</si>
  <si>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</si>
  <si>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</si>
  <si>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</si>
  <si>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</si>
  <si>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</si>
  <si>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</si>
  <si>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</si>
  <si>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</si>
  <si>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</si>
  <si>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</si>
  <si>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</si>
  <si>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</si>
  <si>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</si>
  <si>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</si>
  <si>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</si>
  <si>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</si>
  <si>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</si>
  <si>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</si>
  <si>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</si>
  <si>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</si>
  <si>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</si>
  <si>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</si>
  <si>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</si>
  <si>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</si>
  <si>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</si>
  <si>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</si>
  <si>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</si>
  <si>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</si>
  <si>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</si>
  <si>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</si>
  <si>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</si>
  <si>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</si>
  <si>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</si>
  <si>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</si>
  <si>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</si>
  <si>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</si>
  <si>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</si>
  <si>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</si>
  <si>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</si>
  <si>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</si>
  <si>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</si>
  <si>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</si>
  <si>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</si>
  <si>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</si>
  <si>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</si>
  <si>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</si>
  <si>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</si>
  <si>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</si>
  <si>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</si>
  <si>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</si>
  <si>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</si>
  <si>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</si>
  <si>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</si>
  <si>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</si>
  <si>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</si>
  <si>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</si>
  <si>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</si>
  <si>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</si>
  <si>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</si>
  <si>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</si>
  <si>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</si>
  <si>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</si>
  <si>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</si>
  <si>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</si>
  <si>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</si>
  <si>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</si>
  <si>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</si>
  <si>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</si>
  <si>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</si>
  <si>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</si>
  <si>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</si>
  <si>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</si>
  <si>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</si>
  <si>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</si>
  <si>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</si>
  <si>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</si>
  <si>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</si>
  <si>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</si>
  <si>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</si>
  <si>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</si>
  <si>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</si>
  <si>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</si>
  <si>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</si>
  <si>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</si>
  <si>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</si>
  <si>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</si>
  <si>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</si>
  <si>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</si>
  <si>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</si>
  <si>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</si>
  <si>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</si>
  <si>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</si>
  <si>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</si>
  <si>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</si>
  <si>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</si>
  <si>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</si>
  <si>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</si>
  <si>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</si>
  <si>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</si>
  <si>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</si>
  <si>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</si>
  <si>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</si>
  <si>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</si>
  <si>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</si>
  <si>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</si>
  <si>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</si>
  <si>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</si>
  <si>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</si>
  <si>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</si>
  <si>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</si>
  <si>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</si>
  <si>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</si>
  <si>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</si>
  <si>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</si>
  <si>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</si>
  <si>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</si>
  <si>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</si>
  <si>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</si>
  <si>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</si>
  <si>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</si>
  <si>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</si>
  <si>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</si>
  <si>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</si>
  <si>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</si>
  <si>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</si>
  <si>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</si>
  <si>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</si>
  <si>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</si>
  <si>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</si>
  <si>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</si>
  <si>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</si>
  <si>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</si>
  <si>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</si>
  <si>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</si>
  <si>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</si>
  <si>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</si>
  <si>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</si>
  <si>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</si>
  <si>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</si>
  <si>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</si>
  <si>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</si>
  <si>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</si>
  <si>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</si>
  <si>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</si>
  <si>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</si>
  <si>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</si>
  <si>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</si>
  <si>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</si>
  <si>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</si>
  <si>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</si>
  <si>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</si>
  <si>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</si>
  <si>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</si>
  <si>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</si>
  <si>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</si>
  <si>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</si>
  <si>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</si>
  <si>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</si>
  <si>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</si>
  <si>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</si>
  <si>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</si>
  <si>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</si>
  <si>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</si>
  <si>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</si>
  <si>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</si>
  <si>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</si>
  <si>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</si>
  <si>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</si>
  <si>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</si>
  <si>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</si>
  <si>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</si>
  <si>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</si>
  <si>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</si>
  <si>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</si>
  <si>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</si>
  <si>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</si>
  <si>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</si>
  <si>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</si>
  <si>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</si>
  <si>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</si>
  <si>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</si>
  <si>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</si>
  <si>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</si>
  <si>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</si>
  <si>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</si>
  <si>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</si>
  <si>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</si>
  <si>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</si>
  <si>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</si>
  <si>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</si>
  <si>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</si>
  <si>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</si>
  <si>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</si>
  <si>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</si>
  <si>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</si>
  <si>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</si>
  <si>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</si>
  <si>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</si>
  <si>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</si>
  <si>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</si>
  <si>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</si>
  <si>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</si>
  <si>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</si>
  <si>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</si>
  <si>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</si>
  <si>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</si>
  <si>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</si>
  <si>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</si>
  <si>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</si>
  <si>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</si>
  <si>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</si>
  <si>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</si>
  <si>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</si>
  <si>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</si>
  <si>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</si>
  <si>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</si>
  <si>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</si>
  <si>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</si>
  <si>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</si>
  <si>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</si>
  <si>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</si>
  <si>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</si>
  <si>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</si>
  <si>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</si>
  <si>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</si>
  <si>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</si>
  <si>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</si>
  <si>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</si>
  <si>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</si>
  <si>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</si>
  <si>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</si>
  <si>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</si>
  <si>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</si>
  <si>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</si>
  <si>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</si>
  <si>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</si>
  <si>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</si>
  <si>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</si>
  <si>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</si>
  <si>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</si>
  <si>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</si>
  <si>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</si>
  <si>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</si>
  <si>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</si>
  <si>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</si>
  <si>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</si>
  <si>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</si>
  <si>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</si>
  <si>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</si>
  <si>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</si>
  <si>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</si>
  <si>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</si>
  <si>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</si>
  <si>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</si>
  <si>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</si>
  <si>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</si>
  <si>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</si>
  <si>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</si>
  <si>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</si>
  <si>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</si>
  <si>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</si>
  <si>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</si>
  <si>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</si>
  <si>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</si>
  <si>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</si>
  <si>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</si>
  <si>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</si>
  <si>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</si>
  <si>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</si>
  <si>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</si>
  <si>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</si>
  <si>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</si>
  <si>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</si>
  <si>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</si>
  <si>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</si>
  <si>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</si>
  <si>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</si>
  <si>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</si>
  <si>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</si>
  <si>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</si>
  <si>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</si>
  <si>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</si>
  <si>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</si>
  <si>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</si>
  <si>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</si>
  <si>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</si>
  <si>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</si>
  <si>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</si>
  <si>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</si>
  <si>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</si>
  <si>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</si>
  <si>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</si>
  <si>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</si>
  <si>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</si>
  <si>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</si>
  <si>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</si>
  <si>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</si>
  <si>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</si>
  <si>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</si>
  <si>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</si>
  <si>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</si>
  <si>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</si>
  <si>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</si>
  <si>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</si>
  <si>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</si>
  <si>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</si>
  <si>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</si>
  <si>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</si>
  <si>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</si>
  <si>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</si>
  <si>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</si>
  <si>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</si>
  <si>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</si>
  <si>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</si>
  <si>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</si>
  <si>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</si>
  <si>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</si>
  <si>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</si>
  <si>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</si>
  <si>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</si>
  <si>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</si>
  <si>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</si>
  <si>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</si>
  <si>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</si>
  <si>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</si>
  <si>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</si>
  <si>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</si>
  <si>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</si>
  <si>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</si>
  <si>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</si>
  <si>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</si>
  <si>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</si>
  <si>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</si>
  <si>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</si>
  <si>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</si>
  <si>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</si>
  <si>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</si>
  <si>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</si>
  <si>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</si>
  <si>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</si>
  <si>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</si>
  <si>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</si>
  <si>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</si>
  <si>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</si>
  <si>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</si>
  <si>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</si>
  <si>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</si>
  <si>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</si>
  <si>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</si>
  <si>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</si>
  <si>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</si>
  <si>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</si>
  <si>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</si>
  <si>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</si>
  <si>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</si>
  <si>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</si>
  <si>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</si>
  <si>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</si>
  <si>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</si>
  <si>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</si>
  <si>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</si>
  <si>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</si>
  <si>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</si>
  <si>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</si>
  <si>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</si>
  <si>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</si>
  <si>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</si>
  <si>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</si>
  <si>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</si>
  <si>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</si>
  <si>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</si>
  <si>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</si>
  <si>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</si>
  <si>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</si>
  <si>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</si>
  <si>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</si>
  <si>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</si>
  <si>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</si>
  <si>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</si>
  <si>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</si>
  <si>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</si>
  <si>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</si>
  <si>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</si>
  <si>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</si>
  <si>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</si>
  <si>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</si>
  <si>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</si>
  <si>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</si>
  <si>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</si>
  <si>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</si>
  <si>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</si>
  <si>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</si>
  <si>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</si>
  <si>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</si>
  <si>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</si>
  <si>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</si>
  <si>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</si>
  <si>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</si>
  <si>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</si>
  <si>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</si>
  <si>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</si>
  <si>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</si>
  <si>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</si>
  <si>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</si>
  <si>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</si>
  <si>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</si>
  <si>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</si>
  <si>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</si>
  <si>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</si>
  <si>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</si>
  <si>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</si>
  <si>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</si>
  <si>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</si>
  <si>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</si>
  <si>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</si>
  <si>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</si>
  <si>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</si>
  <si>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</si>
  <si>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</si>
  <si>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</si>
  <si>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</si>
  <si>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</si>
  <si>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</si>
  <si>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</si>
  <si>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</si>
  <si>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</si>
  <si>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</si>
  <si>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</si>
  <si>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</si>
  <si>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</si>
  <si>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</si>
  <si>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</si>
  <si>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</si>
  <si>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</si>
  <si>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</si>
  <si>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</si>
  <si>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</si>
  <si>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</si>
  <si>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</si>
  <si>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</si>
  <si>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</si>
  <si>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</si>
  <si>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</si>
  <si>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</si>
  <si>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</si>
  <si>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</si>
  <si>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</si>
  <si>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</si>
  <si>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</si>
  <si>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</si>
  <si>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</si>
  <si>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</si>
  <si>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</si>
  <si>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</si>
  <si>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</si>
  <si>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</si>
  <si>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</si>
  <si>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</si>
  <si>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</si>
  <si>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</si>
  <si>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</si>
  <si>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</si>
  <si>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</si>
  <si>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</si>
  <si>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</si>
  <si>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</si>
  <si>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</si>
  <si>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</si>
  <si>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</si>
  <si>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</si>
  <si>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</si>
  <si>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</si>
  <si>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</si>
  <si>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</si>
  <si>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</si>
  <si>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</si>
  <si>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</si>
  <si>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</si>
  <si>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</si>
  <si>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</si>
  <si>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</si>
  <si>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</si>
  <si>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</si>
  <si>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</si>
  <si>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</si>
  <si>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</si>
  <si>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</si>
  <si>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</si>
  <si>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</si>
  <si>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</si>
  <si>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</si>
  <si>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</si>
  <si>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</si>
  <si>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</si>
  <si>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</si>
  <si>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</si>
  <si>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</si>
  <si>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</si>
  <si>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</si>
  <si>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</si>
  <si>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</si>
  <si>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</si>
  <si>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</si>
  <si>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</si>
  <si>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</si>
  <si>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</si>
  <si>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</si>
  <si>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</si>
  <si>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</si>
  <si>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</si>
  <si>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</si>
  <si>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</si>
  <si>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</si>
  <si>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</si>
  <si>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</si>
  <si>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</si>
  <si>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</si>
  <si>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</si>
  <si>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</si>
  <si>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</si>
  <si>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</si>
  <si>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</si>
  <si>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</si>
  <si>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</si>
  <si>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</si>
  <si>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</si>
  <si>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</si>
  <si>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</si>
  <si>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</si>
  <si>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</si>
  <si>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</si>
  <si>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</si>
  <si>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</si>
  <si>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</si>
  <si>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</si>
  <si>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</si>
  <si>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</si>
  <si>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</si>
  <si>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</si>
  <si>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</si>
  <si>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</si>
  <si>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</si>
  <si>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</si>
  <si>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</si>
  <si>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</si>
  <si>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</si>
  <si>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</si>
  <si>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</si>
  <si>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</si>
  <si>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</si>
  <si>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</si>
  <si>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</si>
  <si>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</si>
  <si>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</si>
  <si>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</si>
  <si>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</si>
  <si>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</si>
  <si>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</si>
  <si>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</si>
  <si>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</si>
  <si>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</si>
  <si>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</si>
  <si>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</si>
  <si>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</si>
  <si>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</si>
  <si>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</si>
  <si>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</si>
  <si>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</si>
  <si>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</si>
  <si>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</si>
  <si>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</si>
  <si>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</si>
  <si>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</si>
  <si>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</si>
  <si>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</si>
  <si>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</si>
  <si>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</si>
  <si>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</si>
  <si>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</si>
  <si>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</si>
  <si>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</si>
  <si>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</si>
  <si>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</si>
  <si>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</si>
  <si>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</si>
  <si>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</si>
  <si>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</si>
  <si>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</si>
  <si>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</si>
  <si>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</si>
  <si>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</si>
  <si>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</si>
  <si>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</si>
  <si>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</si>
  <si>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</si>
  <si>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</si>
  <si>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</si>
  <si>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</si>
  <si>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</si>
  <si>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</si>
  <si>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</si>
  <si>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</si>
  <si>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</si>
  <si>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</si>
  <si>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</si>
  <si>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</si>
  <si>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</si>
  <si>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</si>
  <si>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</si>
  <si>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</si>
  <si>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</si>
  <si>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</si>
  <si>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</si>
  <si>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</si>
  <si>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</si>
  <si>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</si>
  <si>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</si>
  <si>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</si>
  <si>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</si>
  <si>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</si>
  <si>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</si>
  <si>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</si>
  <si>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</si>
  <si>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</si>
  <si>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</si>
  <si>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</si>
  <si>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</si>
  <si>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</si>
  <si>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</si>
  <si>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</si>
  <si>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</si>
  <si>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</si>
  <si>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</si>
  <si>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</si>
  <si>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</si>
  <si>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</si>
  <si>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</si>
  <si>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</si>
  <si>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</si>
  <si>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</si>
  <si>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</si>
  <si>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</si>
  <si>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</si>
  <si>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</si>
  <si>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</si>
  <si>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</si>
  <si>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</si>
  <si>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</si>
  <si>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</si>
  <si>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</si>
  <si>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</si>
  <si>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</si>
  <si>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</si>
  <si>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</si>
  <si>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</si>
  <si>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</si>
  <si>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</si>
  <si>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</si>
  <si>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</si>
  <si>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</si>
  <si>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</si>
  <si>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</si>
  <si>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</si>
  <si>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</si>
  <si>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</si>
  <si>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</si>
  <si>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</si>
  <si>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</si>
  <si>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</si>
  <si>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</si>
  <si>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</si>
  <si>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</si>
  <si>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</si>
  <si>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</si>
  <si>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</si>
  <si>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</si>
  <si>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</si>
  <si>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</si>
  <si>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</si>
  <si>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</si>
  <si>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</si>
  <si>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</si>
  <si>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</si>
  <si>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</si>
  <si>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</si>
  <si>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</si>
  <si>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</si>
  <si>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</si>
  <si>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</si>
  <si>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</si>
  <si>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</si>
  <si>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</si>
  <si>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</si>
  <si>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</si>
  <si>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</si>
  <si>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</si>
  <si>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</si>
  <si>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</si>
  <si>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</si>
  <si>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</si>
  <si>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</si>
  <si>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</si>
  <si>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</si>
  <si>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</si>
  <si>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</si>
  <si>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</si>
  <si>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</si>
  <si>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</si>
  <si>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</si>
  <si>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</si>
  <si>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</si>
  <si>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</si>
  <si>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</si>
  <si>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</si>
  <si>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</si>
  <si>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</si>
  <si>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</si>
  <si>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</si>
  <si>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</si>
  <si>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</si>
  <si>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</si>
  <si>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</si>
  <si>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</si>
  <si>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</si>
  <si>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</si>
  <si>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</si>
  <si>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</si>
  <si>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</si>
  <si>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</si>
  <si>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</si>
  <si>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</si>
  <si>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</si>
  <si>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</si>
  <si>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</si>
  <si>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</si>
  <si>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</si>
  <si>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</si>
  <si>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</si>
  <si>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</si>
  <si>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</si>
  <si>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</si>
  <si>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</si>
  <si>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</si>
  <si>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</si>
  <si>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</si>
  <si>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</si>
  <si>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</si>
  <si>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</si>
  <si>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</si>
  <si>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</si>
  <si>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</si>
  <si>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</si>
  <si>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</si>
  <si>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</si>
  <si>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</si>
  <si>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</si>
  <si>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</si>
  <si>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</si>
  <si>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</si>
  <si>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</si>
  <si>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</si>
  <si>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</si>
  <si>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</si>
  <si>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</si>
  <si>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</si>
  <si>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</si>
  <si>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</si>
  <si>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</si>
  <si>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</si>
  <si>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</si>
  <si>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</si>
  <si>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</si>
  <si>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</si>
  <si>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</si>
  <si>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</si>
  <si>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</si>
  <si>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</si>
  <si>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</si>
  <si>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</si>
  <si>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</si>
  <si>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</si>
  <si>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</si>
  <si>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</si>
  <si>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</si>
  <si>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</si>
  <si>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</si>
  <si>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</si>
  <si>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</si>
  <si>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</si>
  <si>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</si>
  <si>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</si>
  <si>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</si>
  <si>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</si>
  <si>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</si>
  <si>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</si>
  <si>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</si>
  <si>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</si>
  <si>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</si>
  <si>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</si>
  <si>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</si>
  <si>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</si>
  <si>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</si>
  <si>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</si>
  <si>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</si>
  <si>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</si>
  <si>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</si>
  <si>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</si>
  <si>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</si>
  <si>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</si>
  <si>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</si>
  <si>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</si>
  <si>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</si>
  <si>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</si>
  <si>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</si>
  <si>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</si>
  <si>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</si>
  <si>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</si>
  <si>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</si>
  <si>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</si>
  <si>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</si>
  <si>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</si>
  <si>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</si>
  <si>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</si>
  <si>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</si>
  <si>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</si>
  <si>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</si>
  <si>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</si>
  <si>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</si>
  <si>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</si>
  <si>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</si>
  <si>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</si>
  <si>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</si>
  <si>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</si>
  <si>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</si>
  <si>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</si>
  <si>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</si>
  <si>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</si>
  <si>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</si>
  <si>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</si>
  <si>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</si>
  <si>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</si>
  <si>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</si>
  <si>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</si>
  <si>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</si>
  <si>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</si>
  <si>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</si>
  <si>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</si>
  <si>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</si>
  <si>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</si>
  <si>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</si>
  <si>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</si>
  <si>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</si>
  <si>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</si>
  <si>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</si>
  <si>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</si>
  <si>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</si>
  <si>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</si>
  <si>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</si>
  <si>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</si>
  <si>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</si>
  <si>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</si>
  <si>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</si>
  <si>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</si>
  <si>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</si>
  <si>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</si>
  <si>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</si>
  <si>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</si>
  <si>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</si>
  <si>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</si>
  <si>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</si>
  <si>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</si>
  <si>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</si>
  <si>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</si>
  <si>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</si>
  <si>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</si>
  <si>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</si>
  <si>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</si>
  <si>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</si>
  <si>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</si>
  <si>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</si>
  <si>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</si>
  <si>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</si>
  <si>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</si>
  <si>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</si>
  <si>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</si>
  <si>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</si>
  <si>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</si>
  <si>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</si>
  <si>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</si>
  <si>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</si>
  <si>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</si>
  <si>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</si>
  <si>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</si>
  <si>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</si>
  <si>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</si>
  <si>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</si>
  <si>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</si>
  <si>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</si>
  <si>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</si>
  <si>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</si>
  <si>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</si>
  <si>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</si>
  <si>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</si>
  <si>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</si>
  <si>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</si>
  <si>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</si>
  <si>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</si>
  <si>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</si>
  <si>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</si>
  <si>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</si>
  <si>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</si>
  <si>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</si>
  <si>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</si>
  <si>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</si>
  <si>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</si>
  <si>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</si>
  <si>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</si>
  <si>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</si>
  <si>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</si>
  <si>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</si>
  <si>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</si>
  <si>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</si>
  <si>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</si>
  <si>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</si>
  <si>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</si>
  <si>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</si>
  <si>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</si>
  <si>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</si>
  <si>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</si>
  <si>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</si>
  <si>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</si>
  <si>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</si>
  <si>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</si>
  <si>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</si>
  <si>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</si>
  <si>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</si>
  <si>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</si>
  <si>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</si>
  <si>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</si>
  <si>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</si>
  <si>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</si>
  <si>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</si>
  <si>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</si>
  <si>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</si>
  <si>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</si>
  <si>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</si>
  <si>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</si>
  <si>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</si>
  <si>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</si>
  <si>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</si>
  <si>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</si>
  <si>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</si>
  <si>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</si>
  <si>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</si>
  <si>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</si>
  <si>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</si>
  <si>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</si>
  <si>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</si>
  <si>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</si>
  <si>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</si>
  <si>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</si>
  <si>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</si>
  <si>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</si>
  <si>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</si>
  <si>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</si>
  <si>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</si>
  <si>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</si>
  <si>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</si>
  <si>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</si>
  <si>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</si>
  <si>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</si>
  <si>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</si>
  <si>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</si>
  <si>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</si>
  <si>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</si>
  <si>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</si>
  <si>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</si>
  <si>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</si>
  <si>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</si>
  <si>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</si>
  <si>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</si>
  <si>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</si>
  <si>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</si>
  <si>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</si>
  <si>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</si>
  <si>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</si>
  <si>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</si>
  <si>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</si>
  <si>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</si>
  <si>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</si>
  <si>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</si>
  <si>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</si>
  <si>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</si>
  <si>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</si>
  <si>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</si>
  <si>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</si>
  <si>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</si>
  <si>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</si>
  <si>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</si>
  <si>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</si>
  <si>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</si>
  <si>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</si>
  <si>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</si>
  <si>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</si>
  <si>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</si>
  <si>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</si>
  <si>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</si>
  <si>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</si>
  <si>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</si>
  <si>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</si>
  <si>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</si>
  <si>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</si>
  <si>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</si>
  <si>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</si>
  <si>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</si>
  <si>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</si>
  <si>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</si>
  <si>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</si>
  <si>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</si>
  <si>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</si>
  <si>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</si>
  <si>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</si>
  <si>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</si>
  <si>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</si>
  <si>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</si>
  <si>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</si>
  <si>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</si>
  <si>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</si>
  <si>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</si>
  <si>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</si>
  <si>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</si>
  <si>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</si>
  <si>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</si>
  <si>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</si>
  <si>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</si>
  <si>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</si>
  <si>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</si>
  <si>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</si>
  <si>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</si>
  <si>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</si>
  <si>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</si>
  <si>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</si>
  <si>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</si>
  <si>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</si>
  <si>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</si>
  <si>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</si>
  <si>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</si>
  <si>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</si>
  <si>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</si>
  <si>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</si>
  <si>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</si>
  <si>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</si>
  <si>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</si>
  <si>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</si>
  <si>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</si>
  <si>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</si>
  <si>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</si>
  <si>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</si>
  <si>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</si>
  <si>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</si>
  <si>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</si>
  <si>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</si>
  <si>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</si>
  <si>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</si>
  <si>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</si>
  <si>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</si>
  <si>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</si>
  <si>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</si>
  <si>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</si>
  <si>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</si>
  <si>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</si>
  <si>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</si>
  <si>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</si>
  <si>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</si>
  <si>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</si>
  <si>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</si>
  <si>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</si>
  <si>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</si>
  <si>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</si>
  <si>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</si>
  <si>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</si>
  <si>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</si>
  <si>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</si>
  <si>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</si>
  <si>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</si>
  <si>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</si>
  <si>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</si>
  <si>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</si>
  <si>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</si>
  <si>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</si>
  <si>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</si>
  <si>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</si>
  <si>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</si>
  <si>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</si>
  <si>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</si>
  <si>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</si>
  <si>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</si>
  <si>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</si>
  <si>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</si>
  <si>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</si>
  <si>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</si>
  <si>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</si>
  <si>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</si>
  <si>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</si>
  <si>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</si>
  <si>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</si>
  <si>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</si>
  <si>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</si>
  <si>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</si>
  <si>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</si>
  <si>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</si>
  <si>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</si>
  <si>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</si>
  <si>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</si>
  <si>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</si>
  <si>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</si>
  <si>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</si>
  <si>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</si>
  <si>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</si>
  <si>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</si>
  <si>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</si>
  <si>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</si>
  <si>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</si>
  <si>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</si>
  <si>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</si>
  <si>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</si>
  <si>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</si>
  <si>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</si>
  <si>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</si>
  <si>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</si>
  <si>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</si>
  <si>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</si>
  <si>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</si>
  <si>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</si>
  <si>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</si>
  <si>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</si>
  <si>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</si>
  <si>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</si>
  <si>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</si>
  <si>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</si>
  <si>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</si>
  <si>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</si>
  <si>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</si>
  <si>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</si>
  <si>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</si>
  <si>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</si>
  <si>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</si>
  <si>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</si>
  <si>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</si>
  <si>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</si>
  <si>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</si>
  <si>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</si>
  <si>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</si>
  <si>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</si>
  <si>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</si>
  <si>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</si>
  <si>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</si>
  <si>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</si>
  <si>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</si>
  <si>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</si>
  <si>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</si>
  <si>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</si>
  <si>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</si>
  <si>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</si>
  <si>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</si>
  <si>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</si>
  <si>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</si>
  <si>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</si>
  <si>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</si>
  <si>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</si>
  <si>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</si>
  <si>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</si>
  <si>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</si>
  <si>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</si>
  <si>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</si>
  <si>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</si>
  <si>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</si>
  <si>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</si>
  <si>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</si>
  <si>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</si>
  <si>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</si>
  <si>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</si>
  <si>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</si>
  <si>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</si>
  <si>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</si>
  <si>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</si>
  <si>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</si>
  <si>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</si>
  <si>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</si>
  <si>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</si>
  <si>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</si>
  <si>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</si>
  <si>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</si>
  <si>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</si>
  <si>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</si>
  <si>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</si>
  <si>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</si>
  <si>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</si>
  <si>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</si>
  <si>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</si>
  <si>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</si>
  <si>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</si>
  <si>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</si>
  <si>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</si>
  <si>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</si>
  <si>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</si>
  <si>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</si>
  <si>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</si>
  <si>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</si>
  <si>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</si>
  <si>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</si>
  <si>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</si>
  <si>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</si>
  <si>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</si>
  <si>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</si>
  <si>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</si>
  <si>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</si>
  <si>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</si>
  <si>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</si>
  <si>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</si>
  <si>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</si>
  <si>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</si>
  <si>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</si>
  <si>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</si>
  <si>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</si>
  <si>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</si>
  <si>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</si>
  <si>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</si>
  <si>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</si>
  <si>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</si>
  <si>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</si>
  <si>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</si>
  <si>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</si>
  <si>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</si>
  <si>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</si>
  <si>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</si>
  <si>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</si>
  <si>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</si>
  <si>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</si>
  <si>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</si>
  <si>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</si>
  <si>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</si>
  <si>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</si>
  <si>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</si>
  <si>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</si>
  <si>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</si>
  <si>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</si>
  <si>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</si>
  <si>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</si>
  <si>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</si>
  <si>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</si>
  <si>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</si>
  <si>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</si>
  <si>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</si>
  <si>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</si>
  <si>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</si>
  <si>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</si>
  <si>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</si>
  <si>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</si>
  <si>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</si>
  <si>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</si>
  <si>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</si>
  <si>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</si>
  <si>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</si>
  <si>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</si>
  <si>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</si>
  <si>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</si>
  <si>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</si>
  <si>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</si>
  <si>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</si>
  <si>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</si>
  <si>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</si>
  <si>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</si>
  <si>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</si>
  <si>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</si>
  <si>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</si>
  <si>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</si>
  <si>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</si>
  <si>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</si>
  <si>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</si>
  <si>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</si>
  <si>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</si>
  <si>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</si>
  <si>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</si>
  <si>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</si>
  <si>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</si>
  <si>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</si>
  <si>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</si>
  <si>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</si>
  <si>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</si>
  <si>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</si>
  <si>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</si>
  <si>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</si>
  <si>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</si>
  <si>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</si>
  <si>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</si>
  <si>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</si>
  <si>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</si>
  <si>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</si>
  <si>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</si>
  <si>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</si>
  <si>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</si>
  <si>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</si>
  <si>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</si>
  <si>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</si>
  <si>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</si>
  <si>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</si>
  <si>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</si>
  <si>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</si>
  <si>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</si>
  <si>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</si>
  <si>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</si>
  <si>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</si>
  <si>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</si>
  <si>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</si>
  <si>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</si>
  <si>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</si>
  <si>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</si>
  <si>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</si>
  <si>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</si>
  <si>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</si>
  <si>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</si>
  <si>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</si>
  <si>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</si>
  <si>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</si>
  <si>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</si>
  <si>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</si>
  <si>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</si>
  <si>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</si>
  <si>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</si>
  <si>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</si>
  <si>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</si>
  <si>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</si>
  <si>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</si>
  <si>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</si>
  <si>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</si>
  <si>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</si>
  <si>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</si>
  <si>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</si>
  <si>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</si>
  <si>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</si>
  <si>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</si>
  <si>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</si>
  <si>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</si>
  <si>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</si>
  <si>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</si>
  <si>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</si>
  <si>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</si>
  <si>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</si>
  <si>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</si>
  <si>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</si>
  <si>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</si>
  <si>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</si>
  <si>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</si>
  <si>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</si>
  <si>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</si>
  <si>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</si>
  <si>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</si>
  <si>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</si>
  <si>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</si>
  <si>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</si>
  <si>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</si>
  <si>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</si>
  <si>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</si>
  <si>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</si>
  <si>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</si>
  <si>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</si>
  <si>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</si>
  <si>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</si>
  <si>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</si>
  <si>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</si>
  <si>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</si>
  <si>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</si>
  <si>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</si>
  <si>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</si>
  <si>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</si>
  <si>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</si>
  <si>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</si>
  <si>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</si>
  <si>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</si>
  <si>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</si>
  <si>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</si>
  <si>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</si>
  <si>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</si>
  <si>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</si>
  <si>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</si>
  <si>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</si>
  <si>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</si>
  <si>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</si>
  <si>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</si>
  <si>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</si>
  <si>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</si>
  <si>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</si>
  <si>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</si>
  <si>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</si>
  <si>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</si>
  <si>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</si>
  <si>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</si>
  <si>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</si>
  <si>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</si>
  <si>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</si>
  <si>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</si>
  <si>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</si>
  <si>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</si>
  <si>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</si>
  <si>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</si>
  <si>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</si>
  <si>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</si>
  <si>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</si>
  <si>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</si>
  <si>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</si>
  <si>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</si>
  <si>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</si>
  <si>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</si>
  <si>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</si>
  <si>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</si>
  <si>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</si>
  <si>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</si>
  <si>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</si>
  <si>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</si>
  <si>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</si>
  <si>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</si>
  <si>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</si>
  <si>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</si>
  <si>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</si>
  <si>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</si>
  <si>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</si>
  <si>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</si>
  <si>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</si>
  <si>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</si>
  <si>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</si>
  <si>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</si>
  <si>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</si>
  <si>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</si>
  <si>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</si>
  <si>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</si>
  <si>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</si>
  <si>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</si>
  <si>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</si>
  <si>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</si>
  <si>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</si>
  <si>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</si>
  <si>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</si>
  <si>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</si>
  <si>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</si>
  <si>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</si>
  <si>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</si>
  <si>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</si>
  <si>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</si>
  <si>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</si>
  <si>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</si>
  <si>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</si>
  <si>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</si>
  <si>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</si>
  <si>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</si>
  <si>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</si>
  <si>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</si>
  <si>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</si>
  <si>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</si>
  <si>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</si>
  <si>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</si>
  <si>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</si>
  <si>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</si>
  <si>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</si>
  <si>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</si>
  <si>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</si>
  <si>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</si>
  <si>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</si>
  <si>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</si>
  <si>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</si>
  <si>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</si>
  <si>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</si>
  <si>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</si>
  <si>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</si>
  <si>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</si>
  <si>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</si>
  <si>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</si>
  <si>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</si>
  <si>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</si>
  <si>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</si>
  <si>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</si>
  <si>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</si>
  <si>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</si>
  <si>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</si>
  <si>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</si>
  <si>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</si>
  <si>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</si>
  <si>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</si>
  <si>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</si>
  <si>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</si>
  <si>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</si>
  <si>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</si>
  <si>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</si>
  <si>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</si>
  <si>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</si>
  <si>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</si>
  <si>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</si>
  <si>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</si>
  <si>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</si>
  <si>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</si>
  <si>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</si>
  <si>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</si>
  <si>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</si>
  <si>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</si>
  <si>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</si>
  <si>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</si>
  <si>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</si>
  <si>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</si>
  <si>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</si>
  <si>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</si>
  <si>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</si>
  <si>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</si>
  <si>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</si>
  <si>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</si>
  <si>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</si>
  <si>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</si>
  <si>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</si>
  <si>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</si>
  <si>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</si>
  <si>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</si>
  <si>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</si>
  <si>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</si>
  <si>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</si>
  <si>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</si>
  <si>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</si>
  <si>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</si>
  <si>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</si>
  <si>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</si>
  <si>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</si>
  <si>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</si>
  <si>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</si>
  <si>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</si>
  <si>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</si>
  <si>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</si>
  <si>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</si>
  <si>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</si>
  <si>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</si>
  <si>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</si>
  <si>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</si>
  <si>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</si>
  <si>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</si>
  <si>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</si>
  <si>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</si>
  <si>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</si>
  <si>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</si>
  <si>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</si>
  <si>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</si>
  <si>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</si>
  <si>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</si>
  <si>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</si>
  <si>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</si>
  <si>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</si>
  <si>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</si>
  <si>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</si>
  <si>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</si>
  <si>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</si>
  <si>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</si>
  <si>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</si>
  <si>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</si>
  <si>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</si>
  <si>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</si>
  <si>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</si>
  <si>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</si>
  <si>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</si>
  <si>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</si>
  <si>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</si>
  <si>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</si>
  <si>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</si>
  <si>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</si>
  <si>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</si>
  <si>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</si>
  <si>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</si>
  <si>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</si>
  <si>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</si>
  <si>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</si>
  <si>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</si>
  <si>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</si>
  <si>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</si>
  <si>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</si>
  <si>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</si>
  <si>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</si>
  <si>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</si>
  <si>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</si>
  <si>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</si>
  <si>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</si>
  <si>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</si>
  <si>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</si>
  <si>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</si>
  <si>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</si>
  <si>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</si>
  <si>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</si>
  <si>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</si>
  <si>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</si>
  <si>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</si>
  <si>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</si>
  <si>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</si>
  <si>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</si>
  <si>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</si>
  <si>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</si>
  <si>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</si>
  <si>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</si>
  <si>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</si>
  <si>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</si>
  <si>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</si>
  <si>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</si>
  <si>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</si>
  <si>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</si>
  <si>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</si>
  <si>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</si>
  <si>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</si>
  <si>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</si>
  <si>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</si>
  <si>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</si>
  <si>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</si>
  <si>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</si>
  <si>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</si>
  <si>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</si>
  <si>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</si>
  <si>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</si>
  <si>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</si>
  <si>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</si>
  <si>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</si>
  <si>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</si>
  <si>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</si>
  <si>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</si>
  <si>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</si>
  <si>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</si>
  <si>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</si>
  <si>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</si>
  <si>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</si>
  <si>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</si>
  <si>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</si>
  <si>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</si>
  <si>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</si>
  <si>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</si>
  <si>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</si>
  <si>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</si>
  <si>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</si>
  <si>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</si>
  <si>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</si>
  <si>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</si>
  <si>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</si>
  <si>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</si>
  <si>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</si>
  <si>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</si>
  <si>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</si>
  <si>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</si>
  <si>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</si>
  <si>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</si>
  <si>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</si>
  <si>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</si>
  <si>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</si>
  <si>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</si>
  <si>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</si>
  <si>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</si>
  <si>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</si>
  <si>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</si>
  <si>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</si>
  <si>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</si>
  <si>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</si>
  <si>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</si>
  <si>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</si>
  <si>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</si>
  <si>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</si>
  <si>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</si>
  <si>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</si>
  <si>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</si>
  <si>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</si>
  <si>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</si>
  <si>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</si>
  <si>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</si>
  <si>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</si>
  <si>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</si>
  <si>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</si>
  <si>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</si>
  <si>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</si>
  <si>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</si>
  <si>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</si>
  <si>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</si>
  <si>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</si>
  <si>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</si>
  <si>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</si>
  <si>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</si>
  <si>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</si>
  <si>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</si>
  <si>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</si>
  <si>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</si>
  <si>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</si>
  <si>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</si>
  <si>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</si>
  <si>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</si>
  <si>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</si>
  <si>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</si>
  <si>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</si>
  <si>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</si>
  <si>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</si>
  <si>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</si>
  <si>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</si>
  <si>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</si>
  <si>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</si>
  <si>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</si>
  <si>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</si>
  <si>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</si>
  <si>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</si>
  <si>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</si>
  <si>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</si>
  <si>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</si>
  <si>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</si>
  <si>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</si>
  <si>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</si>
  <si>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</si>
  <si>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</si>
  <si>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</si>
  <si>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</si>
  <si>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</si>
  <si>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</si>
  <si>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</si>
  <si>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</si>
  <si>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</si>
  <si>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</si>
  <si>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</si>
  <si>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</si>
  <si>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</si>
  <si>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</si>
  <si>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</si>
  <si>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</si>
  <si>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</si>
  <si>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</si>
  <si>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</si>
  <si>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</si>
  <si>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</si>
  <si>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</si>
  <si>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</si>
  <si>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</si>
  <si>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</si>
  <si>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</si>
  <si>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</si>
  <si>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</si>
  <si>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</si>
  <si>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</si>
  <si>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</si>
  <si>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</si>
  <si>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</si>
  <si>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</si>
  <si>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</si>
  <si>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</si>
  <si>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</si>
  <si>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</si>
  <si>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</si>
  <si>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</si>
  <si>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</si>
  <si>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</si>
  <si>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</si>
  <si>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</si>
  <si>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</si>
  <si>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</si>
  <si>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</si>
  <si>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</si>
  <si>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</si>
  <si>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</si>
  <si>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</si>
  <si>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</si>
  <si>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</si>
  <si>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</si>
  <si>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</si>
  <si>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</si>
  <si>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</si>
  <si>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</si>
  <si>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</si>
  <si>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</si>
  <si>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</si>
  <si>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</si>
  <si>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</si>
  <si>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</si>
  <si>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</si>
  <si>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</si>
  <si>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</si>
  <si>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</si>
  <si>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</si>
  <si>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</si>
  <si>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</si>
  <si>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</si>
  <si>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</si>
  <si>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</si>
  <si>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</si>
  <si>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</si>
  <si>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</si>
  <si>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</si>
  <si>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</si>
  <si>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</si>
  <si>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</si>
  <si>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</si>
  <si>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</si>
  <si>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</si>
  <si>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</si>
  <si>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</si>
  <si>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</si>
  <si>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</si>
  <si>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</si>
  <si>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</si>
  <si>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</si>
  <si>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</si>
  <si>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</si>
  <si>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</si>
  <si>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</si>
  <si>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</si>
  <si>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</si>
  <si>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</si>
  <si>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</si>
  <si>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</si>
  <si>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</si>
  <si>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</si>
  <si>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</si>
  <si>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</si>
  <si>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</si>
  <si>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</si>
  <si>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</si>
  <si>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</si>
  <si>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</si>
  <si>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</si>
  <si>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</si>
  <si>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</si>
  <si>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</si>
  <si>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</si>
  <si>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</si>
  <si>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</si>
  <si>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</si>
  <si>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</si>
  <si>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</si>
  <si>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</si>
  <si>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</si>
  <si>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</si>
  <si>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</si>
  <si>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</si>
  <si>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</si>
  <si>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</si>
  <si>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</si>
  <si>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</si>
  <si>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</si>
  <si>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</si>
  <si>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</si>
  <si>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</si>
  <si>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</si>
  <si>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</si>
  <si>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</si>
  <si>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</si>
  <si>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</si>
  <si>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</si>
  <si>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</si>
  <si>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</si>
  <si>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</si>
  <si>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</si>
  <si>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</si>
  <si>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</si>
  <si>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</si>
  <si>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</si>
  <si>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</si>
  <si>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</si>
  <si>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</si>
  <si>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</si>
  <si>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</si>
  <si>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</si>
  <si>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</si>
  <si>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</si>
  <si>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</si>
  <si>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</si>
  <si>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</si>
  <si>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</si>
  <si>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</si>
  <si>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</si>
  <si>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</si>
  <si>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</si>
  <si>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</si>
  <si>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</si>
  <si>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</si>
  <si>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</si>
  <si>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</si>
  <si>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</si>
  <si>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</si>
  <si>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</si>
  <si>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</si>
  <si>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</si>
  <si>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</si>
  <si>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</si>
  <si>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</si>
  <si>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</si>
  <si>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</si>
  <si>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</si>
  <si>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</si>
  <si>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</si>
  <si>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</si>
  <si>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</si>
  <si>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</si>
  <si>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</si>
  <si>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</si>
  <si>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</si>
  <si>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</si>
  <si>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</si>
  <si>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</si>
  <si>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</si>
  <si>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</si>
  <si>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</si>
  <si>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</si>
  <si>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</si>
  <si>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</si>
  <si>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</si>
  <si>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</si>
  <si>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</si>
  <si>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</si>
  <si>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</si>
  <si>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</si>
  <si>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</si>
  <si>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</si>
  <si>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</si>
  <si>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</si>
  <si>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</si>
  <si>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</si>
  <si>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</si>
  <si>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</si>
  <si>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</si>
  <si>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</si>
  <si>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</si>
  <si>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</si>
  <si>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</si>
  <si>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</si>
  <si>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</si>
  <si>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</si>
  <si>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</si>
  <si>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</si>
  <si>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</si>
  <si>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</si>
  <si>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</si>
  <si>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</si>
  <si>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</si>
  <si>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</si>
  <si>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</si>
  <si>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</si>
  <si>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</si>
  <si>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</si>
  <si>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</si>
  <si>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</si>
  <si>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</si>
  <si>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</si>
  <si>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</si>
  <si>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</si>
  <si>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</si>
  <si>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</si>
  <si>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</si>
  <si>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</si>
  <si>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</si>
  <si>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</si>
  <si>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</si>
  <si>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</si>
  <si>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</si>
  <si>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</si>
  <si>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</si>
  <si>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</si>
  <si>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</si>
  <si>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</si>
  <si>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</si>
  <si>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</si>
  <si>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</si>
  <si>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</si>
  <si>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</si>
  <si>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</si>
  <si>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</si>
  <si>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</si>
  <si>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</si>
  <si>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</si>
  <si>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</si>
  <si>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</si>
  <si>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</si>
  <si>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</si>
  <si>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</si>
  <si>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</si>
  <si>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</si>
  <si>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</si>
  <si>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</si>
  <si>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</si>
  <si>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</si>
  <si>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</si>
  <si>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</si>
  <si>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</si>
  <si>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</si>
  <si>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</si>
  <si>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</si>
  <si>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</si>
  <si>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</si>
  <si>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</si>
  <si>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</si>
  <si>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</si>
  <si>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</si>
  <si>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</si>
  <si>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</si>
  <si>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</si>
  <si>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</si>
  <si>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</si>
  <si>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</si>
  <si>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</si>
  <si>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</si>
  <si>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</si>
  <si>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</si>
  <si>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</si>
  <si>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</si>
  <si>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</si>
  <si>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</si>
  <si>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</si>
  <si>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</si>
  <si>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</si>
  <si>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</si>
  <si>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</si>
  <si>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</si>
  <si>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</si>
  <si>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</si>
  <si>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</si>
  <si>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</si>
  <si>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</si>
  <si>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</si>
  <si>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</si>
  <si>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</si>
  <si>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</si>
  <si>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</si>
  <si>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</si>
  <si>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</si>
  <si>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</si>
  <si>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</si>
  <si>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</si>
  <si>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</si>
  <si>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</si>
  <si>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</si>
  <si>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</si>
  <si>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</si>
  <si>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</si>
  <si>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</si>
  <si>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</si>
  <si>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</si>
  <si>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</si>
  <si>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</si>
  <si>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</si>
  <si>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</si>
  <si>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</si>
  <si>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</si>
  <si>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</si>
  <si>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</si>
  <si>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</si>
  <si>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</si>
  <si>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</si>
  <si>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</si>
  <si>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</si>
  <si>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</si>
  <si>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</si>
  <si>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</si>
  <si>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</si>
  <si>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</si>
  <si>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</si>
  <si>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</si>
  <si>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</si>
  <si>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</si>
  <si>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</si>
  <si>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</si>
  <si>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</si>
  <si>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</si>
  <si>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</si>
  <si>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</si>
  <si>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</si>
  <si>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</si>
  <si>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</si>
  <si>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</si>
  <si>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</si>
  <si>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</si>
  <si>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</si>
  <si>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</si>
  <si>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</si>
  <si>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</si>
  <si>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</si>
  <si>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</si>
  <si>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</si>
  <si>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</si>
  <si>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</si>
  <si>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</si>
  <si>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</si>
  <si>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</si>
  <si>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</si>
  <si>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</si>
  <si>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</si>
  <si>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</si>
  <si>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</si>
  <si>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</si>
  <si>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</si>
  <si>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</si>
  <si>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</si>
  <si>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</si>
  <si>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</si>
  <si>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</si>
  <si>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</si>
  <si>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</si>
  <si>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</si>
  <si>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</si>
  <si>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</si>
  <si>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</si>
  <si>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</si>
  <si>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</si>
  <si>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</si>
  <si>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</si>
  <si>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</si>
  <si>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</si>
  <si>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</si>
  <si>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</si>
  <si>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</si>
  <si>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</si>
  <si>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</si>
  <si>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</si>
  <si>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</si>
  <si>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</si>
  <si>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</si>
  <si>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</si>
  <si>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</si>
  <si>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</si>
  <si>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</si>
  <si>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</si>
  <si>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</si>
  <si>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</si>
  <si>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</si>
  <si>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</si>
  <si>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</si>
  <si>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</si>
  <si>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</si>
  <si>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</si>
  <si>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</si>
  <si>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</si>
  <si>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</si>
  <si>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</si>
  <si>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</si>
  <si>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</si>
  <si>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</si>
  <si>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</si>
  <si>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</si>
  <si>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</si>
  <si>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</si>
  <si>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</si>
  <si>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</si>
  <si>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</si>
  <si>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</si>
  <si>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</si>
  <si>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</si>
  <si>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</si>
  <si>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</si>
  <si>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</si>
  <si>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</si>
  <si>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</si>
  <si>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</si>
  <si>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</si>
  <si>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</si>
  <si>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</si>
  <si>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</si>
  <si>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</si>
  <si>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</si>
  <si>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</si>
  <si>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</si>
  <si>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</si>
  <si>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</si>
  <si>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</si>
  <si>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</si>
  <si>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</si>
  <si>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</si>
  <si>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</si>
  <si>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</si>
  <si>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</si>
  <si>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</si>
  <si>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</si>
  <si>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</si>
  <si>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</si>
  <si>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</si>
  <si>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</si>
  <si>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</si>
  <si>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</si>
  <si>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</si>
  <si>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</si>
  <si>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</si>
  <si>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</si>
  <si>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</si>
  <si>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</si>
  <si>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</si>
  <si>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</si>
  <si>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</si>
  <si>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</si>
  <si>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</si>
  <si>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</si>
  <si>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</si>
  <si>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</si>
  <si>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</si>
  <si>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</si>
  <si>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</si>
  <si>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</si>
  <si>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</si>
  <si>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</si>
  <si>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</si>
  <si>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</si>
  <si>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</si>
  <si>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</si>
  <si>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</si>
  <si>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</si>
  <si>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</si>
  <si>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</si>
  <si>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</si>
  <si>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</si>
  <si>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</si>
  <si>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</si>
  <si>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</si>
  <si>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</si>
  <si>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</si>
  <si>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</si>
  <si>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</si>
  <si>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</si>
  <si>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</si>
  <si>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</si>
  <si>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</si>
  <si>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</si>
  <si>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</si>
  <si>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</si>
  <si>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</si>
  <si>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</si>
  <si>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</si>
  <si>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</si>
  <si>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</si>
  <si>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</si>
  <si>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</si>
  <si>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</si>
  <si>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</si>
  <si>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</si>
  <si>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</si>
  <si>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</si>
  <si>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</si>
  <si>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</si>
  <si>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</si>
  <si>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</si>
  <si>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</si>
  <si>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</si>
  <si>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</si>
  <si>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</si>
  <si>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</si>
  <si>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</si>
  <si>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</si>
  <si>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</si>
  <si>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</si>
  <si>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</si>
  <si>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</si>
  <si>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</si>
  <si>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</si>
  <si>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</si>
  <si>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</si>
  <si>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</si>
  <si>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</si>
  <si>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</si>
  <si>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</si>
  <si>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</si>
  <si>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</si>
  <si>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</si>
  <si>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</si>
  <si>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</si>
  <si>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</si>
  <si>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</si>
  <si>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</si>
  <si>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</si>
  <si>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</si>
  <si>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</si>
  <si>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</si>
  <si>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</si>
  <si>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</si>
  <si>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</si>
  <si>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</si>
  <si>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</si>
  <si>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</si>
  <si>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</si>
  <si>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</si>
  <si>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</si>
  <si>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</si>
  <si>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</si>
  <si>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</si>
  <si>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</si>
  <si>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</si>
  <si>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</si>
  <si>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</si>
  <si>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</si>
  <si>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</si>
  <si>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</si>
  <si>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</si>
  <si>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</si>
  <si>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</si>
  <si>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</si>
  <si>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</si>
  <si>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</si>
  <si>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</si>
  <si>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</si>
  <si>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</si>
  <si>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</si>
  <si>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</si>
  <si>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</si>
  <si>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</si>
  <si>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</si>
  <si>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</si>
  <si>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</si>
  <si>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</si>
  <si>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</si>
  <si>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</si>
  <si>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</si>
  <si>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</si>
  <si>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</si>
  <si>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</si>
  <si>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</si>
  <si>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</si>
  <si>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</si>
  <si>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</si>
  <si>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</si>
  <si>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</si>
  <si>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</si>
  <si>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</si>
  <si>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</si>
  <si>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</si>
  <si>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</si>
  <si>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</si>
  <si>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</si>
  <si>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</si>
  <si>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</si>
  <si>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</si>
  <si>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</si>
  <si>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</si>
  <si>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</si>
  <si>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</si>
  <si>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</si>
  <si>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</si>
  <si>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</si>
  <si>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</si>
  <si>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</si>
  <si>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</si>
  <si>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</si>
  <si>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</si>
  <si>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</si>
  <si>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</si>
  <si>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</si>
  <si>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</si>
  <si>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</si>
  <si>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</si>
  <si>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</si>
  <si>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</si>
  <si>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</si>
  <si>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</si>
  <si>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</si>
  <si>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</si>
  <si>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</si>
  <si>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</si>
  <si>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</si>
  <si>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</si>
  <si>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</si>
  <si>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</si>
  <si>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</si>
  <si>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</si>
  <si>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</si>
  <si>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</si>
  <si>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</si>
  <si>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</si>
  <si>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</si>
  <si>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</si>
  <si>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</si>
  <si>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</si>
  <si>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</si>
  <si>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</si>
  <si>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</si>
  <si>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</si>
  <si>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</si>
  <si>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</si>
  <si>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</si>
  <si>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</si>
  <si>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</si>
  <si>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</si>
  <si>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</si>
  <si>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</si>
  <si>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</si>
  <si>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</si>
  <si>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</si>
  <si>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</si>
  <si>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</si>
  <si>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</si>
  <si>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</si>
  <si>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</si>
  <si>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</si>
  <si>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</si>
  <si>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</si>
  <si>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</si>
  <si>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</si>
  <si>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</si>
  <si>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</si>
  <si>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</si>
  <si>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</si>
  <si>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</si>
  <si>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</si>
  <si>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</si>
  <si>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</si>
  <si>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</si>
  <si>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</si>
  <si>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</si>
  <si>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</si>
  <si>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</si>
  <si>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</si>
  <si>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</si>
  <si>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</si>
  <si>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</si>
  <si>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</si>
  <si>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</si>
  <si>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</si>
  <si>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</si>
  <si>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</si>
  <si>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</si>
  <si>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</si>
  <si>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</si>
  <si>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</si>
  <si>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</si>
  <si>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</si>
  <si>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</si>
  <si>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</si>
  <si>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</si>
  <si>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</si>
  <si>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</si>
  <si>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</si>
  <si>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</si>
  <si>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</si>
  <si>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</si>
  <si>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</si>
  <si>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</si>
  <si>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</si>
  <si>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</si>
  <si>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</si>
  <si>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</si>
  <si>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</si>
  <si>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</si>
  <si>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</si>
  <si>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</si>
  <si>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</si>
  <si>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</si>
  <si>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</si>
  <si>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</si>
  <si>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</si>
  <si>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</si>
  <si>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</si>
  <si>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</si>
  <si>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</si>
  <si>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</si>
  <si>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</si>
  <si>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</si>
  <si>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</si>
  <si>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</si>
  <si>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</si>
  <si>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</si>
  <si>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</si>
  <si>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</si>
  <si>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</si>
  <si>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</si>
  <si>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</si>
  <si>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</si>
  <si>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</si>
  <si>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</si>
  <si>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</si>
  <si>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</si>
  <si>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</si>
  <si>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</si>
  <si>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</si>
  <si>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</si>
  <si>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</si>
  <si>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</si>
  <si>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</si>
  <si>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</si>
  <si>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</si>
  <si>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</si>
  <si>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</si>
  <si>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</si>
  <si>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</si>
  <si>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</si>
  <si>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</si>
  <si>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</si>
  <si>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</si>
  <si>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</si>
  <si>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</si>
  <si>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</si>
  <si>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</si>
  <si>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</si>
  <si>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</si>
  <si>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</si>
  <si>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</si>
  <si>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</si>
  <si>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</si>
  <si>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</si>
  <si>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</si>
  <si>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</si>
  <si>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</si>
  <si>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</si>
  <si>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</si>
  <si>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</si>
  <si>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</si>
  <si>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</si>
  <si>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</si>
  <si>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</si>
  <si>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</si>
  <si>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</si>
  <si>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</si>
  <si>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</si>
  <si>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</si>
  <si>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</si>
  <si>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</si>
  <si>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</si>
  <si>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</si>
  <si>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</si>
  <si>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</si>
  <si>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</si>
  <si>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</si>
  <si>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</si>
  <si>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</si>
  <si>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</si>
  <si>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</si>
  <si>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</si>
  <si>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</si>
  <si>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</si>
  <si>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</si>
  <si>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</si>
  <si>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</si>
  <si>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</si>
  <si>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</si>
  <si>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</si>
  <si>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</si>
  <si>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</si>
  <si>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</si>
  <si>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</si>
  <si>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</si>
  <si>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</si>
  <si>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</si>
  <si>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</si>
  <si>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</si>
  <si>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</si>
  <si>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</si>
  <si>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</si>
  <si>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</si>
  <si>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</si>
  <si>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</si>
  <si>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</si>
  <si>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</si>
  <si>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</si>
  <si>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</si>
  <si>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</si>
  <si>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</si>
  <si>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</si>
  <si>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</si>
  <si>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</si>
  <si>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</si>
  <si>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</si>
  <si>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</si>
  <si>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</si>
  <si>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</si>
  <si>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</si>
  <si>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</si>
  <si>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</si>
  <si>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</si>
  <si>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</si>
  <si>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</si>
  <si>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</si>
  <si>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</si>
  <si>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</si>
  <si>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</si>
  <si>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</si>
  <si>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</si>
  <si>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</si>
  <si>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</si>
  <si>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</si>
  <si>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</si>
  <si>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</si>
  <si>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</si>
  <si>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</si>
  <si>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</si>
  <si>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</si>
  <si>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</si>
  <si>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</si>
  <si>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</si>
  <si>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</si>
  <si>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</si>
  <si>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</si>
  <si>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</si>
  <si>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</si>
  <si>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</si>
  <si>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</si>
  <si>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</si>
  <si>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</si>
  <si>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</si>
  <si>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</si>
  <si>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</si>
  <si>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</si>
  <si>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</si>
  <si>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</si>
  <si>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</si>
  <si>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</si>
  <si>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</si>
  <si>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</si>
  <si>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</si>
  <si>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</si>
  <si>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</si>
  <si>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</si>
  <si>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</si>
  <si>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</si>
  <si>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</si>
  <si>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</si>
  <si>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</si>
  <si>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</si>
  <si>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</si>
  <si>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</si>
  <si>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</si>
  <si>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</si>
  <si>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</si>
  <si>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</si>
  <si>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</si>
  <si>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</si>
  <si>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</si>
  <si>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</si>
  <si>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</si>
  <si>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</si>
  <si>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</si>
  <si>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</si>
  <si>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</si>
  <si>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</si>
  <si>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</si>
  <si>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</si>
  <si>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</si>
  <si>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</si>
  <si>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</si>
  <si>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</si>
  <si>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</si>
  <si>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</si>
  <si>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</si>
  <si>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</si>
  <si>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</si>
  <si>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</si>
  <si>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</si>
  <si>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</si>
  <si>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</si>
  <si>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</si>
  <si>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</si>
  <si>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</si>
  <si>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</si>
  <si>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</si>
  <si>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</si>
  <si>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</si>
  <si>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</si>
  <si>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</si>
  <si>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</si>
  <si>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</si>
  <si>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</si>
  <si>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</si>
  <si>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</si>
  <si>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</si>
  <si>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</si>
  <si>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</si>
  <si>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</si>
  <si>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</si>
  <si>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</si>
  <si>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</si>
  <si>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</si>
  <si>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</si>
  <si>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</si>
  <si>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</si>
  <si>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</si>
  <si>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</si>
  <si>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</si>
  <si>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</si>
  <si>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</si>
  <si>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</si>
  <si>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</si>
  <si>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</si>
  <si>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</si>
  <si>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</si>
  <si>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</si>
  <si>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</si>
  <si>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</si>
  <si>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</si>
  <si>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</si>
  <si>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</si>
  <si>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</si>
  <si>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</si>
  <si>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</si>
  <si>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</si>
  <si>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</si>
  <si>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</si>
  <si>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</si>
  <si>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</si>
  <si>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</si>
  <si>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</si>
  <si>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</si>
  <si>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</si>
  <si>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</si>
  <si>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</si>
  <si>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</si>
  <si>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</si>
  <si>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</si>
  <si>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</si>
  <si>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</si>
  <si>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</si>
  <si>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</si>
  <si>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</si>
  <si>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</si>
  <si>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</si>
  <si>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</si>
  <si>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</si>
  <si>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</si>
  <si>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</si>
  <si>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</si>
  <si>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</si>
  <si>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</si>
  <si>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</si>
  <si>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</si>
  <si>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</si>
  <si>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</si>
  <si>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</si>
  <si>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</si>
  <si>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</si>
  <si>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</si>
  <si>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</si>
  <si>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</si>
  <si>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</si>
  <si>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</si>
  <si>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</si>
  <si>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</si>
  <si>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</si>
  <si>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</si>
  <si>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</si>
  <si>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</si>
  <si>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</si>
  <si>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</si>
  <si>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</si>
  <si>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</si>
  <si>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</si>
  <si>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</si>
  <si>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</si>
  <si>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</si>
  <si>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</si>
  <si>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</si>
  <si>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</si>
  <si>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</si>
  <si>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</si>
  <si>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</si>
  <si>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</si>
  <si>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</si>
  <si>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</si>
  <si>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</si>
  <si>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</si>
  <si>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</si>
  <si>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</si>
  <si>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</si>
  <si>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</si>
  <si>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</si>
  <si>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</si>
  <si>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</si>
  <si>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</si>
  <si>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</si>
  <si>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</si>
  <si>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</si>
  <si>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</si>
  <si>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</si>
  <si>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</si>
  <si>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</si>
  <si>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</si>
  <si>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</si>
  <si>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</si>
  <si>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</si>
  <si>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</si>
  <si>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</si>
  <si>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</si>
  <si>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</si>
  <si>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</si>
  <si>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</si>
  <si>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</si>
  <si>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</si>
  <si>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</si>
  <si>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</si>
  <si>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</si>
  <si>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</si>
  <si>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</si>
  <si>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</si>
  <si>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</si>
  <si>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</si>
  <si>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</si>
  <si>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</si>
  <si>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</si>
  <si>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</si>
  <si>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</si>
  <si>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</si>
  <si>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</si>
  <si>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</si>
  <si>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</si>
  <si>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</si>
  <si>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</si>
  <si>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</si>
  <si>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</si>
  <si>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</si>
  <si>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</si>
  <si>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</si>
  <si>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</si>
  <si>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</si>
  <si>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</si>
  <si>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</si>
  <si>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</si>
  <si>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</si>
  <si>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</si>
  <si>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</si>
  <si>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</si>
  <si>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</si>
  <si>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</si>
  <si>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</si>
  <si>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</si>
  <si>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</si>
  <si>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</si>
  <si>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</si>
  <si>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</si>
  <si>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</si>
  <si>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</si>
  <si>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</si>
  <si>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</si>
  <si>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</si>
  <si>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</si>
  <si>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</si>
  <si>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</si>
  <si>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</si>
  <si>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</si>
  <si>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</si>
  <si>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</si>
  <si>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</si>
  <si>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</si>
  <si>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</si>
  <si>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</si>
  <si>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</si>
  <si>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</si>
  <si>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</si>
  <si>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</si>
  <si>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</si>
  <si>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</si>
  <si>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</si>
  <si>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</si>
  <si>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</si>
  <si>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</si>
  <si>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</si>
  <si>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</si>
  <si>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</si>
  <si>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</si>
  <si>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</si>
  <si>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</si>
  <si>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</si>
  <si>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</si>
  <si>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</si>
  <si>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</si>
  <si>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</si>
  <si>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</si>
  <si>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</si>
  <si>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</si>
  <si>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</si>
  <si>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</si>
  <si>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</si>
  <si>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</si>
  <si>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</si>
  <si>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</si>
  <si>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</si>
  <si>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</si>
  <si>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</si>
  <si>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</si>
  <si>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</si>
  <si>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</si>
  <si>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</si>
  <si>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</si>
  <si>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</si>
  <si>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</si>
  <si>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</si>
  <si>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</si>
  <si>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</si>
  <si>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</si>
  <si>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</si>
  <si>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</si>
  <si>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</si>
  <si>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</si>
  <si>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</si>
  <si>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</si>
  <si>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</si>
  <si>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</si>
  <si>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</si>
  <si>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</si>
  <si>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</si>
  <si>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</si>
  <si>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</si>
  <si>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</si>
  <si>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</si>
  <si>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</si>
  <si>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</si>
  <si>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</si>
  <si>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</si>
  <si>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</si>
  <si>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</si>
  <si>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</si>
  <si>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</si>
  <si>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</si>
  <si>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</si>
  <si>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</si>
  <si>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</si>
  <si>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</si>
  <si>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</si>
  <si>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</si>
  <si>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</si>
  <si>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</si>
  <si>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</si>
  <si>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</si>
  <si>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</si>
  <si>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</si>
  <si>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</si>
  <si>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</si>
  <si>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</si>
  <si>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</si>
  <si>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</si>
  <si>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</si>
  <si>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</si>
  <si>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</si>
  <si>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</si>
  <si>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</si>
  <si>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</si>
  <si>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</si>
  <si>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</si>
  <si>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</si>
  <si>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</si>
  <si>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</si>
  <si>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</si>
  <si>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</si>
  <si>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</si>
  <si>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</si>
  <si>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</si>
  <si>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</si>
  <si>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</si>
  <si>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</si>
  <si>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</si>
  <si>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</si>
  <si>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</si>
  <si>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</si>
  <si>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</si>
  <si>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</si>
  <si>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</si>
  <si>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</si>
  <si>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</si>
  <si>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</si>
  <si>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</si>
  <si>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</si>
  <si>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</si>
  <si>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</si>
  <si>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</si>
  <si>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</si>
  <si>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</si>
  <si>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</si>
  <si>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</si>
  <si>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</si>
  <si>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</si>
  <si>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</si>
  <si>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</si>
  <si>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</si>
  <si>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</si>
  <si>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</si>
  <si>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</si>
  <si>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</si>
  <si>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</si>
  <si>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</si>
  <si>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</si>
  <si>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</si>
  <si>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</si>
  <si>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</si>
  <si>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</si>
  <si>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</si>
  <si>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</si>
  <si>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</si>
  <si>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</si>
  <si>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</si>
  <si>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</si>
  <si>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</si>
  <si>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</si>
  <si>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</si>
  <si>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</si>
  <si>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</si>
  <si>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</si>
  <si>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</si>
  <si>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</si>
  <si>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</si>
  <si>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</si>
  <si>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</si>
  <si>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</si>
  <si>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</si>
  <si>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</si>
  <si>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</si>
  <si>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</si>
  <si>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</si>
  <si>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</si>
  <si>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</si>
  <si>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</si>
  <si>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</si>
  <si>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</si>
  <si>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</si>
  <si>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</si>
  <si>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</si>
  <si>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</si>
  <si>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</si>
  <si>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</si>
  <si>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</si>
  <si>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</si>
  <si>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</si>
  <si>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</si>
  <si>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</si>
  <si>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</si>
  <si>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</si>
  <si>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</si>
  <si>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</si>
  <si>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</si>
  <si>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</si>
  <si>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</si>
  <si>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</si>
  <si>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</si>
  <si>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</si>
  <si>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</si>
  <si>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</si>
  <si>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</si>
  <si>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</si>
  <si>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</si>
  <si>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</si>
  <si>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</si>
  <si>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</si>
  <si>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</si>
  <si>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</si>
  <si>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</si>
  <si>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</si>
  <si>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</si>
  <si>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</si>
  <si>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</si>
  <si>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</si>
  <si>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</si>
  <si>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</si>
  <si>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</si>
  <si>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</si>
  <si>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</si>
  <si>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</si>
  <si>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</si>
  <si>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</si>
  <si>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</si>
  <si>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</si>
  <si>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</si>
  <si>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</si>
  <si>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</si>
  <si>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</si>
  <si>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</si>
  <si>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</si>
  <si>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</si>
  <si>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</si>
  <si>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</si>
  <si>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</si>
  <si>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</si>
  <si>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</si>
  <si>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</si>
  <si>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</si>
  <si>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</si>
  <si>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</si>
  <si>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</si>
  <si>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</si>
  <si>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</si>
  <si>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</si>
  <si>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</si>
  <si>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</si>
  <si>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</si>
  <si>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</si>
  <si>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</si>
  <si>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</si>
  <si>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</si>
  <si>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</si>
  <si>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</si>
  <si>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</si>
  <si>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</si>
  <si>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</si>
  <si>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</si>
  <si>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</si>
  <si>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</si>
  <si>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</si>
  <si>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</si>
  <si>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</si>
  <si>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</si>
  <si>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</si>
  <si>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</si>
  <si>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</si>
  <si>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</si>
  <si>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</si>
  <si>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</si>
  <si>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</si>
  <si>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</si>
  <si>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</si>
  <si>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</si>
  <si>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</si>
  <si>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</si>
  <si>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</si>
  <si>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</si>
  <si>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</si>
  <si>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</si>
  <si>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</si>
  <si>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</si>
  <si>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</si>
  <si>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</si>
  <si>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</si>
  <si>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</si>
  <si>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</si>
  <si>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</si>
  <si>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</si>
  <si>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</si>
  <si>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</si>
  <si>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</si>
  <si>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</si>
  <si>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</si>
  <si>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</si>
  <si>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</si>
  <si>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</si>
  <si>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</si>
  <si>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</si>
  <si>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</si>
  <si>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</si>
  <si>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</si>
  <si>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</si>
  <si>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</si>
  <si>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</si>
  <si>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</si>
  <si>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</si>
  <si>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</si>
  <si>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</si>
  <si>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</si>
  <si>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</si>
  <si>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</si>
  <si>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</si>
  <si>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</si>
  <si>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</si>
  <si>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</si>
  <si>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</si>
  <si>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</si>
  <si>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</si>
  <si>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</si>
  <si>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</si>
  <si>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</si>
  <si>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</si>
  <si>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</si>
  <si>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</si>
  <si>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</si>
  <si>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</si>
  <si>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</si>
  <si>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</si>
  <si>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</si>
  <si>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</si>
  <si>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</si>
  <si>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</si>
  <si>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</si>
  <si>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</si>
  <si>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</si>
  <si>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</si>
  <si>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</si>
  <si>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</si>
  <si>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</si>
  <si>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</si>
  <si>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</si>
  <si>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</si>
  <si>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</si>
  <si>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</si>
  <si>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</si>
  <si>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</si>
  <si>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</si>
  <si>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</si>
  <si>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</si>
  <si>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</si>
  <si>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</si>
  <si>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</si>
  <si>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</si>
  <si>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</si>
  <si>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</si>
  <si>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</si>
  <si>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</si>
  <si>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</si>
  <si>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</si>
  <si>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</si>
  <si>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</si>
  <si>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</si>
  <si>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</si>
  <si>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</si>
  <si>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</si>
  <si>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</si>
  <si>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</si>
  <si>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</si>
  <si>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</si>
  <si>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</si>
  <si>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</si>
  <si>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</si>
  <si>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</si>
  <si>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</si>
  <si>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</si>
  <si>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</si>
  <si>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</si>
  <si>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</si>
  <si>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</si>
  <si>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</si>
  <si>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</si>
  <si>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</si>
  <si>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</si>
  <si>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</si>
  <si>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</si>
  <si>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</si>
  <si>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</si>
  <si>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</si>
  <si>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</si>
  <si>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</si>
  <si>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</si>
  <si>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</si>
  <si>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</si>
  <si>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</si>
  <si>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</si>
  <si>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</si>
  <si>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</si>
  <si>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</si>
  <si>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</si>
  <si>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</si>
  <si>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</si>
  <si>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</si>
  <si>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</si>
  <si>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</si>
  <si>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</si>
  <si>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</si>
  <si>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</si>
  <si>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</si>
  <si>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</si>
  <si>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</si>
  <si>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</si>
  <si>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</si>
  <si>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</si>
  <si>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</si>
  <si>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</si>
  <si>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</si>
  <si>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</si>
  <si>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</si>
  <si>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</si>
  <si>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</si>
  <si>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</si>
  <si>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</si>
  <si>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</si>
  <si>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</si>
  <si>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</si>
  <si>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</si>
  <si>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</si>
  <si>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</si>
  <si>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</si>
  <si>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</si>
  <si>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</si>
  <si>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</si>
  <si>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</si>
  <si>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</si>
  <si>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</si>
  <si>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</si>
  <si>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</si>
  <si>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</si>
  <si>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</si>
  <si>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</si>
  <si>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</si>
  <si>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</si>
  <si>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</si>
  <si>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</si>
  <si>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</si>
  <si>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</si>
  <si>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</si>
  <si>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</si>
  <si>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</si>
  <si>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</si>
  <si>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</si>
  <si>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</si>
  <si>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</si>
  <si>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</si>
  <si>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</si>
  <si>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</si>
  <si>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</si>
  <si>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</si>
  <si>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</si>
  <si>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</si>
  <si>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</si>
  <si>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</si>
  <si>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</si>
  <si>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</si>
  <si>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</si>
  <si>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</si>
  <si>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</si>
  <si>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</si>
  <si>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</si>
  <si>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</si>
  <si>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</si>
  <si>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</si>
  <si>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</si>
  <si>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</si>
  <si>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</si>
  <si>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</si>
  <si>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</si>
  <si>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</si>
  <si>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</si>
  <si>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</si>
  <si>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</si>
  <si>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</si>
  <si>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</si>
  <si>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</si>
  <si>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</si>
  <si>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</si>
  <si>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</si>
  <si>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</si>
  <si>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</si>
  <si>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</si>
  <si>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</si>
  <si>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</si>
  <si>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</si>
  <si>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</si>
  <si>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</si>
  <si>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</si>
  <si>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</si>
  <si>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</si>
  <si>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</si>
  <si>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</si>
  <si>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</si>
  <si>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</si>
  <si>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</si>
  <si>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</si>
  <si>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</si>
  <si>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</si>
  <si>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</si>
  <si>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</si>
  <si>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</si>
  <si>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</si>
  <si>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</si>
  <si>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</si>
  <si>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</si>
  <si>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</si>
  <si>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</si>
  <si>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</si>
  <si>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</si>
  <si>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</si>
  <si>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</si>
  <si>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</si>
  <si>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</si>
  <si>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</si>
  <si>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</si>
  <si>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</si>
  <si>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</si>
  <si>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</si>
  <si>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</si>
  <si>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</si>
  <si>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</si>
  <si>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</si>
  <si>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</si>
  <si>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</si>
  <si>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</si>
  <si>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</si>
  <si>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</si>
  <si>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</si>
  <si>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</si>
  <si>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</si>
  <si>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</si>
  <si>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</si>
  <si>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</si>
  <si>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</si>
  <si>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</si>
  <si>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</si>
  <si>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</si>
  <si>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</si>
  <si>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</si>
  <si>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</si>
  <si>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</si>
  <si>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</si>
  <si>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</si>
  <si>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</si>
  <si>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</si>
  <si>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</si>
  <si>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</si>
  <si>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</si>
  <si>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</si>
  <si>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</si>
  <si>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</si>
  <si>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</si>
  <si>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</si>
  <si>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</si>
  <si>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</si>
  <si>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</si>
  <si>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</si>
  <si>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</si>
  <si>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</si>
  <si>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</si>
  <si>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</si>
  <si>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</si>
  <si>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</si>
  <si>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</si>
  <si>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</si>
  <si>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</si>
  <si>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</si>
  <si>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</si>
  <si>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</si>
  <si>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</si>
  <si>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</si>
  <si>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</si>
  <si>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</si>
  <si>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</si>
  <si>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</si>
  <si>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</si>
  <si>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</si>
  <si>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</si>
  <si>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</si>
  <si>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</si>
  <si>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</si>
  <si>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</si>
  <si>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</si>
  <si>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</si>
  <si>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</si>
  <si>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</si>
  <si>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</si>
  <si>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</si>
  <si>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</si>
  <si>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</si>
  <si>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</si>
  <si>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</si>
  <si>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</si>
  <si>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</si>
  <si>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</si>
  <si>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</si>
  <si>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</si>
  <si>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</si>
  <si>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</si>
  <si>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</si>
  <si>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</si>
  <si>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</si>
  <si>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</si>
  <si>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</si>
  <si>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</si>
  <si>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</si>
  <si>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</si>
  <si>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</si>
  <si>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</si>
  <si>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</si>
  <si>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</si>
  <si>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</si>
  <si>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</si>
  <si>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</si>
  <si>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</si>
  <si>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</si>
  <si>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</si>
  <si>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</si>
  <si>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</si>
  <si>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</si>
  <si>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</si>
  <si>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</si>
  <si>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</si>
  <si>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</si>
  <si>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</si>
  <si>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</si>
  <si>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</si>
  <si>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</si>
  <si>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</si>
  <si>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</si>
  <si>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</si>
  <si>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</si>
  <si>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</si>
  <si>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</si>
  <si>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</si>
  <si>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</si>
  <si>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</si>
  <si>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</si>
  <si>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</si>
  <si>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</si>
  <si>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</si>
  <si>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</si>
  <si>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</si>
  <si>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</si>
  <si>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</si>
  <si>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</si>
  <si>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</si>
  <si>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</si>
  <si>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</si>
  <si>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</si>
  <si>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</si>
  <si>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</si>
  <si>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</si>
  <si>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</si>
  <si>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</si>
  <si>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</si>
  <si>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</si>
  <si>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</si>
  <si>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</si>
  <si>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</si>
  <si>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</si>
  <si>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</si>
  <si>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</si>
  <si>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</si>
  <si>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</si>
  <si>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</si>
  <si>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</si>
  <si>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</si>
  <si>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</si>
  <si>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</si>
  <si>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</si>
  <si>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</si>
  <si>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</si>
  <si>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</si>
  <si>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</si>
  <si>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</si>
  <si>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</si>
  <si>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</si>
  <si>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</si>
  <si>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</si>
  <si>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</si>
  <si>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</si>
  <si>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</si>
  <si>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</si>
  <si>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</si>
  <si>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</si>
  <si>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</si>
  <si>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</si>
  <si>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</si>
  <si>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</si>
  <si>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</si>
  <si>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</si>
  <si>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</si>
  <si>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</si>
  <si>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</si>
  <si>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</si>
  <si>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</si>
  <si>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</si>
  <si>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</si>
  <si>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</si>
  <si>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</si>
  <si>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</si>
  <si>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</si>
  <si>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</si>
  <si>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</si>
  <si>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</si>
  <si>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</si>
  <si>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</si>
  <si>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</si>
  <si>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</si>
  <si>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</si>
  <si>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</si>
  <si>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</si>
  <si>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</si>
  <si>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</si>
  <si>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</si>
  <si>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</si>
  <si>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</si>
  <si>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</si>
  <si>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</si>
  <si>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</si>
  <si>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</si>
  <si>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</si>
  <si>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</si>
  <si>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</si>
  <si>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</si>
  <si>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</si>
  <si>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</si>
  <si>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</si>
  <si>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</si>
  <si>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</si>
  <si>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</si>
  <si>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</si>
  <si>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</si>
  <si>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</si>
  <si>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</si>
  <si>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</si>
  <si>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</si>
  <si>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</si>
  <si>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</si>
  <si>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</si>
  <si>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</si>
  <si>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</si>
  <si>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</si>
  <si>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</si>
  <si>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</si>
  <si>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</si>
  <si>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</si>
  <si>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</si>
  <si>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</si>
  <si>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</si>
  <si>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</si>
  <si>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</si>
  <si>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</si>
  <si>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</si>
  <si>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</si>
  <si>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</si>
  <si>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</si>
  <si>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</si>
  <si>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</si>
  <si>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</si>
  <si>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</si>
  <si>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</si>
  <si>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</si>
  <si>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</si>
  <si>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</si>
  <si>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</si>
  <si>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</si>
  <si>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</si>
  <si>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</si>
  <si>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</si>
  <si>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</si>
  <si>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</si>
  <si>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</si>
  <si>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</si>
  <si>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</si>
  <si>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</si>
  <si>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</si>
  <si>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</si>
  <si>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</si>
  <si>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</si>
  <si>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</si>
  <si>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</si>
  <si>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</si>
  <si>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</si>
  <si>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</si>
  <si>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</si>
  <si>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</si>
  <si>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</si>
  <si>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</si>
  <si>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</si>
  <si>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</si>
  <si>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</si>
  <si>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</si>
  <si>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</si>
  <si>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</si>
  <si>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</si>
  <si>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</si>
  <si>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</si>
  <si>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</si>
  <si>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</si>
  <si>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</si>
  <si>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</si>
  <si>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</si>
  <si>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</si>
  <si>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</si>
  <si>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</si>
  <si>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</si>
  <si>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</si>
  <si>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</si>
  <si>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</si>
  <si>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</si>
  <si>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</si>
  <si>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</si>
  <si>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</si>
  <si>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</si>
  <si>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</si>
  <si>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</si>
  <si>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</si>
  <si>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</si>
  <si>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</si>
  <si>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</si>
  <si>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</si>
  <si>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</si>
  <si>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</si>
  <si>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</si>
  <si>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</si>
  <si>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</si>
  <si>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</si>
  <si>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</si>
  <si>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</si>
  <si>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</si>
  <si>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</si>
  <si>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</si>
  <si>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</si>
  <si>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</si>
  <si>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</si>
  <si>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</si>
  <si>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</si>
  <si>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</si>
  <si>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</si>
  <si>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</si>
  <si>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</si>
  <si>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</si>
  <si>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</si>
  <si>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</si>
  <si>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</si>
  <si>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</si>
  <si>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</si>
  <si>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</si>
  <si>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</si>
  <si>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</si>
  <si>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</si>
  <si>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</si>
  <si>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</si>
  <si>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</si>
  <si>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</si>
  <si>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</si>
  <si>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</si>
  <si>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</si>
  <si>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</si>
  <si>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</si>
  <si>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</si>
  <si>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</si>
  <si>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</si>
  <si>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</si>
  <si>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</si>
  <si>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</si>
  <si>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</si>
  <si>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</si>
  <si>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</si>
  <si>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</si>
  <si>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</si>
  <si>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</si>
  <si>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</si>
  <si>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</si>
  <si>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</si>
  <si>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</si>
  <si>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</si>
  <si>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</si>
  <si>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</si>
  <si>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</si>
  <si>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</si>
  <si>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</si>
  <si>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</si>
  <si>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</si>
  <si>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</si>
  <si>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</si>
  <si>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</si>
  <si>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</si>
  <si>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</si>
  <si>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</si>
  <si>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</si>
  <si>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</si>
  <si>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</si>
  <si>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</si>
  <si>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</si>
  <si>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</si>
  <si>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</si>
  <si>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</si>
  <si>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</si>
  <si>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</si>
  <si>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</si>
  <si>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</si>
  <si>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</si>
  <si>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</si>
  <si>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</si>
  <si>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</si>
  <si>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</si>
  <si>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</si>
  <si>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</si>
  <si>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</si>
  <si>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</si>
  <si>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</si>
  <si>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</si>
  <si>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</si>
  <si>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</si>
  <si>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</si>
  <si>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</si>
  <si>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</si>
  <si>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</si>
  <si>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</si>
  <si>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</si>
  <si>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</si>
  <si>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</si>
  <si>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</si>
  <si>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</si>
  <si>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</si>
  <si>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</si>
  <si>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</si>
  <si>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</si>
  <si>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</si>
  <si>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</si>
  <si>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</si>
  <si>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</si>
  <si>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</si>
  <si>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</si>
  <si>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</si>
  <si>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</si>
  <si>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</si>
  <si>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</si>
  <si>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</si>
  <si>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</si>
  <si>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</si>
  <si>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</si>
  <si>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</si>
  <si>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</si>
  <si>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</si>
  <si>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</si>
  <si>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</si>
  <si>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</si>
  <si>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</si>
  <si>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</si>
  <si>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</si>
  <si>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</si>
  <si>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</si>
  <si>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</si>
  <si>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</si>
  <si>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</si>
  <si>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</si>
  <si>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</si>
  <si>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</si>
  <si>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</si>
  <si>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</si>
  <si>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</si>
  <si>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</si>
  <si>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</si>
  <si>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</si>
  <si>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</si>
  <si>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</si>
  <si>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</si>
  <si>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</si>
  <si>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</si>
  <si>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</si>
  <si>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</si>
  <si>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</si>
  <si>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</si>
  <si>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</si>
  <si>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</si>
  <si>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</si>
  <si>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</si>
  <si>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</si>
  <si>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</si>
  <si>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</si>
  <si>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</si>
  <si>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</si>
  <si>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</si>
  <si>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</si>
  <si>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</si>
  <si>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</si>
  <si>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</si>
  <si>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</si>
  <si>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</si>
  <si>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</si>
  <si>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</si>
  <si>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</si>
  <si>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</si>
  <si>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</si>
  <si>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</si>
  <si>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</si>
  <si>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</si>
  <si>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</si>
  <si>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</si>
  <si>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</si>
  <si>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</si>
  <si>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</si>
  <si>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</si>
  <si>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</si>
  <si>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</si>
  <si>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</si>
  <si>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</si>
  <si>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</si>
  <si>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</si>
  <si>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</si>
  <si>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</si>
  <si>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</si>
  <si>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</si>
  <si>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</si>
  <si>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</si>
  <si>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</si>
  <si>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</si>
  <si>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</si>
  <si>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</si>
  <si>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</si>
  <si>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</si>
  <si>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</si>
  <si>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</si>
  <si>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</si>
  <si>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</si>
  <si>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</si>
  <si>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</si>
  <si>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</si>
  <si>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</si>
  <si>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</si>
  <si>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</si>
  <si>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</si>
  <si>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</si>
  <si>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</si>
  <si>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</si>
  <si>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</si>
  <si>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</si>
  <si>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</si>
  <si>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</si>
  <si>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</si>
  <si>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</si>
  <si>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</si>
  <si>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</si>
  <si>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</si>
  <si>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</si>
  <si>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</si>
  <si>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</si>
  <si>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</si>
  <si>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</si>
  <si>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</si>
  <si>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</si>
  <si>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</si>
  <si>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</si>
  <si>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</si>
  <si>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</si>
  <si>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</si>
  <si>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</si>
  <si>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</si>
  <si>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</si>
  <si>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</si>
  <si>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</si>
  <si>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</si>
  <si>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</si>
  <si>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</si>
  <si>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</si>
  <si>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</si>
  <si>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</si>
  <si>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</si>
  <si>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</si>
  <si>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</si>
  <si>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</si>
  <si>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</si>
  <si>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</si>
  <si>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</si>
  <si>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</si>
  <si>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</si>
  <si>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</si>
  <si>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</si>
  <si>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</si>
  <si>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</si>
  <si>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</si>
  <si>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</si>
  <si>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</si>
  <si>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</si>
  <si>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</si>
  <si>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</si>
  <si>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</si>
  <si>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</si>
  <si>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</si>
  <si>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</si>
  <si>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</si>
  <si>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</si>
  <si>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</si>
  <si>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</si>
  <si>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</si>
  <si>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</si>
  <si>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</si>
  <si>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</si>
  <si>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</si>
  <si>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</si>
  <si>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</si>
  <si>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</si>
  <si>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</si>
  <si>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</si>
  <si>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</si>
  <si>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</si>
  <si>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</si>
  <si>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</si>
  <si>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</si>
  <si>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</si>
  <si>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</si>
  <si>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</si>
  <si>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</si>
  <si>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</si>
  <si>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</si>
  <si>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</si>
  <si>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</si>
  <si>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</si>
  <si>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</si>
  <si>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</si>
  <si>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</si>
  <si>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</si>
  <si>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</si>
  <si>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</si>
  <si>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</si>
  <si>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</si>
  <si>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</si>
  <si>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</si>
  <si>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</si>
  <si>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</si>
  <si>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</si>
  <si>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</si>
  <si>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</si>
  <si>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</si>
  <si>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</si>
  <si>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</si>
  <si>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</si>
  <si>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</si>
  <si>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</si>
  <si>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</si>
  <si>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</si>
  <si>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</si>
  <si>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</si>
  <si>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</si>
  <si>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</si>
  <si>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</si>
  <si>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</si>
  <si>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</si>
  <si>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</si>
  <si>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</si>
  <si>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</si>
  <si>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</si>
  <si>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</si>
  <si>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</si>
  <si>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</si>
  <si>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</si>
  <si>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</si>
  <si>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</si>
  <si>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</si>
  <si>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</si>
  <si>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</si>
  <si>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</si>
  <si>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</si>
  <si>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</si>
  <si>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</si>
  <si>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</si>
  <si>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</si>
  <si>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</si>
  <si>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</si>
  <si>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</si>
  <si>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</si>
  <si>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</si>
  <si>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</si>
  <si>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</si>
  <si>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</si>
  <si>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</si>
  <si>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</si>
  <si>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</si>
  <si>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</si>
  <si>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</si>
  <si>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</si>
  <si>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</si>
  <si>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</si>
  <si>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</si>
  <si>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</si>
  <si>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</si>
  <si>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</si>
  <si>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</si>
  <si>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</si>
  <si>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</si>
  <si>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</si>
  <si>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</si>
  <si>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</si>
  <si>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</si>
  <si>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</si>
  <si>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</si>
  <si>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</si>
  <si>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</si>
  <si>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</si>
  <si>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</si>
  <si>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</si>
  <si>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</si>
  <si>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</si>
  <si>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</si>
  <si>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</si>
  <si>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</si>
  <si>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</si>
  <si>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</si>
  <si>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</si>
  <si>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</si>
  <si>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</si>
  <si>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</si>
  <si>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</si>
  <si>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</si>
  <si>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</si>
  <si>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</si>
  <si>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</si>
  <si>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</si>
  <si>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</si>
  <si>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</si>
  <si>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</si>
  <si>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</si>
  <si>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</si>
  <si>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</si>
  <si>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</si>
  <si>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</si>
  <si>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</si>
  <si>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</si>
  <si>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</si>
  <si>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</si>
  <si>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</si>
  <si>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</si>
  <si>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</si>
  <si>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</si>
  <si>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</si>
  <si>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</si>
  <si>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</si>
  <si>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</si>
  <si>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</si>
  <si>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</si>
  <si>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</si>
  <si>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</si>
  <si>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</si>
  <si>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</si>
  <si>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</si>
  <si>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</si>
  <si>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</si>
  <si>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</si>
  <si>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</si>
  <si>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</si>
  <si>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</si>
  <si>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</si>
  <si>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</si>
  <si>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</si>
  <si>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</si>
  <si>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</si>
  <si>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</si>
  <si>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</si>
  <si>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</si>
  <si>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</si>
  <si>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</si>
  <si>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</si>
  <si>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</si>
  <si>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</si>
  <si>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</si>
  <si>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</si>
  <si>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</si>
  <si>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</si>
  <si>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</si>
  <si>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</si>
  <si>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</si>
  <si>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</si>
  <si>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</si>
  <si>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</si>
  <si>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</si>
  <si>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</si>
  <si>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</si>
  <si>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</si>
  <si>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</si>
  <si>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</si>
  <si>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</si>
  <si>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</si>
  <si>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</si>
  <si>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</si>
  <si>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</si>
  <si>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</si>
  <si>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</si>
  <si>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</si>
  <si>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</si>
  <si>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</si>
  <si>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</si>
  <si>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</si>
  <si>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</si>
  <si>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</si>
  <si>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</si>
  <si>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</si>
  <si>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</si>
  <si>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</si>
  <si>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</si>
  <si>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</si>
  <si>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</si>
  <si>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</si>
  <si>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</si>
  <si>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</si>
  <si>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</si>
  <si>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</si>
  <si>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</si>
  <si>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</si>
  <si>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</si>
  <si>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</si>
  <si>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</si>
  <si>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</si>
  <si>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</si>
  <si>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</si>
  <si>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</si>
  <si>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</si>
  <si>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</si>
  <si>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</si>
  <si>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</si>
  <si>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</si>
  <si>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</si>
  <si>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</si>
  <si>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</si>
  <si>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</si>
  <si>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</si>
  <si>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</si>
  <si>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</si>
  <si>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</si>
  <si>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</si>
  <si>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</si>
  <si>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</si>
  <si>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</si>
  <si>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</si>
  <si>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</si>
  <si>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</si>
  <si>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</si>
  <si>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</si>
  <si>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</si>
  <si>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</si>
  <si>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</si>
  <si>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</si>
  <si>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</si>
  <si>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</si>
  <si>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</si>
  <si>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</si>
  <si>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</si>
  <si>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</si>
  <si>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</si>
  <si>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</si>
  <si>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</si>
  <si>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</si>
  <si>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</si>
  <si>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</si>
  <si>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</si>
  <si>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</si>
  <si>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</si>
  <si>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</si>
  <si>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</si>
  <si>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</si>
  <si>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</si>
  <si>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</si>
  <si>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</si>
  <si>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</si>
  <si>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</si>
  <si>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</si>
  <si>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</si>
  <si>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</si>
  <si>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</si>
  <si>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</si>
  <si>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</si>
  <si>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</si>
  <si>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</si>
  <si>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</si>
  <si>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</si>
  <si>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</si>
  <si>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</si>
  <si>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</si>
  <si>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</si>
  <si>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</si>
  <si>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</si>
  <si>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</si>
  <si>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</si>
  <si>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</si>
  <si>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</si>
  <si>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</si>
  <si>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</si>
  <si>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</si>
  <si>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</si>
  <si>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</si>
  <si>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</si>
  <si>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</si>
  <si>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</si>
  <si>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</si>
  <si>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</si>
  <si>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</si>
  <si>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</si>
  <si>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</si>
  <si>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</si>
  <si>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</si>
  <si>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</si>
  <si>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</si>
  <si>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</si>
  <si>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</si>
  <si>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</si>
  <si>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</si>
  <si>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</si>
  <si>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</si>
  <si>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</si>
  <si>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</si>
  <si>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</si>
  <si>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</si>
  <si>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</si>
  <si>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</si>
  <si>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</si>
  <si>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</si>
  <si>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</si>
  <si>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</si>
  <si>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</si>
  <si>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</si>
  <si>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</si>
  <si>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</si>
  <si>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</si>
  <si>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</si>
  <si>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</si>
  <si>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</si>
  <si>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</si>
  <si>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</si>
  <si>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</si>
  <si>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</si>
  <si>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</si>
  <si>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</si>
  <si>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</si>
  <si>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</si>
  <si>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</si>
  <si>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</si>
  <si>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</si>
  <si>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</si>
  <si>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</si>
  <si>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</si>
  <si>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</si>
  <si>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</si>
  <si>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</si>
  <si>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</si>
  <si>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</si>
  <si>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</si>
  <si>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</si>
  <si>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</si>
  <si>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</si>
  <si>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</si>
  <si>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</si>
  <si>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</si>
  <si>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</si>
  <si>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</si>
  <si>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</si>
  <si>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</si>
  <si>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</si>
  <si>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</si>
  <si>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</si>
  <si>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</si>
  <si>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</si>
  <si>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</si>
  <si>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</si>
  <si>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</si>
  <si>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</si>
  <si>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</si>
  <si>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</si>
  <si>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</si>
  <si>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</si>
  <si>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</si>
  <si>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</si>
  <si>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</si>
  <si>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</si>
  <si>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</si>
  <si>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</si>
  <si>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</si>
  <si>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</si>
  <si>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</si>
  <si>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</si>
  <si>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</si>
  <si>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</si>
  <si>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</si>
  <si>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</si>
  <si>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</si>
  <si>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</si>
  <si>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</si>
  <si>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</si>
  <si>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</si>
  <si>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</si>
  <si>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</si>
  <si>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</si>
  <si>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</si>
  <si>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</si>
  <si>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</si>
  <si>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</si>
  <si>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</si>
  <si>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</si>
  <si>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</si>
  <si>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</si>
  <si>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</si>
  <si>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</si>
  <si>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</si>
  <si>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</si>
  <si>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</si>
  <si>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</si>
  <si>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</si>
  <si>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</si>
  <si>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</si>
  <si>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</si>
  <si>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</si>
  <si>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</si>
  <si>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</si>
  <si>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</si>
  <si>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</si>
  <si>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</si>
  <si>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</si>
  <si>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</si>
  <si>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</si>
  <si>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</si>
  <si>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</si>
  <si>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</si>
  <si>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</si>
  <si>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</si>
  <si>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</si>
  <si>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</si>
  <si>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</si>
  <si>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</si>
  <si>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</si>
  <si>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</si>
  <si>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</si>
  <si>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</si>
  <si>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</si>
  <si>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</si>
  <si>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</si>
  <si>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</si>
  <si>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</si>
  <si>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</si>
  <si>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</si>
  <si>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</si>
  <si>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</si>
  <si>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</si>
  <si>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</si>
  <si>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</si>
  <si>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</si>
  <si>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</si>
  <si>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</si>
  <si>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</si>
  <si>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</si>
  <si>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</si>
  <si>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</si>
  <si>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</si>
  <si>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</si>
  <si>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</si>
  <si>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</si>
  <si>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</si>
  <si>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</si>
  <si>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</si>
  <si>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</si>
  <si>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</si>
  <si>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</si>
  <si>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</si>
  <si>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</si>
  <si>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</si>
  <si>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</si>
  <si>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</si>
  <si>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</si>
  <si>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</si>
  <si>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</si>
  <si>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</si>
  <si>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</si>
  <si>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</si>
  <si>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</si>
  <si>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</si>
  <si>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</si>
  <si>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</si>
  <si>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</si>
  <si>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</si>
  <si>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</si>
  <si>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</si>
  <si>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</si>
  <si>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</si>
  <si>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</si>
  <si>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</si>
  <si>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</si>
  <si>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</si>
  <si>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</si>
  <si>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</si>
  <si>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</si>
  <si>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</si>
  <si>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</si>
  <si>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</si>
  <si>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</si>
  <si>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</si>
  <si>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</si>
  <si>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</si>
  <si>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</si>
  <si>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</si>
  <si>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</si>
  <si>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</si>
  <si>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</si>
  <si>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</si>
  <si>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</si>
  <si>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</si>
  <si>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</si>
  <si>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</si>
  <si>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</si>
  <si>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</si>
  <si>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</si>
  <si>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</si>
  <si>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</si>
  <si>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</si>
  <si>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</si>
  <si>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</si>
  <si>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</si>
  <si>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</si>
  <si>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</si>
  <si>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</si>
  <si>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</si>
  <si>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</si>
  <si>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</si>
  <si>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</si>
  <si>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</si>
  <si>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</si>
  <si>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</si>
  <si>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</si>
  <si>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</si>
  <si>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</si>
  <si>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</si>
  <si>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</si>
  <si>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</si>
  <si>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</si>
  <si>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</si>
  <si>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</si>
  <si>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</si>
  <si>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</si>
  <si>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</si>
  <si>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</si>
  <si>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</si>
  <si>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</si>
  <si>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</si>
  <si>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</si>
  <si>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</si>
  <si>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</si>
  <si>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</si>
  <si>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</si>
  <si>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</si>
  <si>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</si>
  <si>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</si>
  <si>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</si>
  <si>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</si>
  <si>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</si>
  <si>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</si>
  <si>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</si>
  <si>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</si>
  <si>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</si>
  <si>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</si>
  <si>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</si>
  <si>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</si>
  <si>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</si>
  <si>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</si>
  <si>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</si>
  <si>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</si>
  <si>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</si>
  <si>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</si>
  <si>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</si>
  <si>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</si>
  <si>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</si>
  <si>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</si>
  <si>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</si>
  <si>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</si>
  <si>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</si>
  <si>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</si>
  <si>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</si>
  <si>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</si>
  <si>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</si>
  <si>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</si>
  <si>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</si>
  <si>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</si>
  <si>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</si>
  <si>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</si>
  <si>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</si>
  <si>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</si>
  <si>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</si>
  <si>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</si>
  <si>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</si>
  <si>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</si>
  <si>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</si>
  <si>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</si>
  <si>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</si>
  <si>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</si>
  <si>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</si>
  <si>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</si>
  <si>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</si>
  <si>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</si>
  <si>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</si>
  <si>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</si>
  <si>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</si>
  <si>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</si>
  <si>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</si>
  <si>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</si>
  <si>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</si>
  <si>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</si>
  <si>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</si>
  <si>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</si>
  <si>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</si>
  <si>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</si>
  <si>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</si>
  <si>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</si>
  <si>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</si>
  <si>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</si>
  <si>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</si>
  <si>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</si>
  <si>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</si>
  <si>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</si>
  <si>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</si>
  <si>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</si>
  <si>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</si>
  <si>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</si>
  <si>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</si>
  <si>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</si>
  <si>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</si>
  <si>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</si>
  <si>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</si>
  <si>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</si>
  <si>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</si>
  <si>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</si>
  <si>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</si>
  <si>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</si>
  <si>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</si>
  <si>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</si>
  <si>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</si>
  <si>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</si>
  <si>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</si>
  <si>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</si>
  <si>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</si>
  <si>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</si>
  <si>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</si>
  <si>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</si>
  <si>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</si>
  <si>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</si>
  <si>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</si>
  <si>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</si>
  <si>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</si>
  <si>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</si>
  <si>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</si>
  <si>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</si>
  <si>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</si>
  <si>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</si>
  <si>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</si>
  <si>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</si>
  <si>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</si>
  <si>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</si>
  <si>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</si>
  <si>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</si>
  <si>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</si>
  <si>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</si>
  <si>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</si>
  <si>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</si>
  <si>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</si>
  <si>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</si>
  <si>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</si>
  <si>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</si>
  <si>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</si>
  <si>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</si>
  <si>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</si>
  <si>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</si>
  <si>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</si>
  <si>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</si>
  <si>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</si>
  <si>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</si>
  <si>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</si>
  <si>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</si>
  <si>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</si>
  <si>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</si>
  <si>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</si>
  <si>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</si>
  <si>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</si>
  <si>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</si>
  <si>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</si>
  <si>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</si>
  <si>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</si>
  <si>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</si>
  <si>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</si>
  <si>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</si>
  <si>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</si>
  <si>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</si>
  <si>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</si>
  <si>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</si>
  <si>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</si>
  <si>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</si>
  <si>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</si>
  <si>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</si>
  <si>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</si>
  <si>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</si>
  <si>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</si>
  <si>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</si>
  <si>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</si>
  <si>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</si>
  <si>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</si>
  <si>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</si>
  <si>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</si>
  <si>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</si>
  <si>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</si>
  <si>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</si>
  <si>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</si>
  <si>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</si>
  <si>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</si>
  <si>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</si>
  <si>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</si>
  <si>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</si>
  <si>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</si>
  <si>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</si>
  <si>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</si>
  <si>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</si>
  <si>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</si>
  <si>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</si>
  <si>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</si>
  <si>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</si>
  <si>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</si>
  <si>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</si>
  <si>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</si>
  <si>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</si>
  <si>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</si>
  <si>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</si>
  <si>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</si>
  <si>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</si>
  <si>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</si>
  <si>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</si>
  <si>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</si>
  <si>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</si>
  <si>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</si>
  <si>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</si>
  <si>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</si>
  <si>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</si>
  <si>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</si>
  <si>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</si>
  <si>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</si>
  <si>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</si>
  <si>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</si>
  <si>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</si>
  <si>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</si>
  <si>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</si>
  <si>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</si>
  <si>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</si>
  <si>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</si>
  <si>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</si>
  <si>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</si>
  <si>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</si>
  <si>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</si>
  <si>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</si>
  <si>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</si>
  <si>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</si>
  <si>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</si>
  <si>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</si>
  <si>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</si>
  <si>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</si>
  <si>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</si>
  <si>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</si>
  <si>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</si>
  <si>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</si>
  <si>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</si>
  <si>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</si>
  <si>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</si>
  <si>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</si>
  <si>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</si>
  <si>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</si>
  <si>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</si>
  <si>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</si>
  <si>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</si>
  <si>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</si>
  <si>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</si>
  <si>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</si>
  <si>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</si>
  <si>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</si>
  <si>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</si>
  <si>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</si>
  <si>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</si>
  <si>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</si>
  <si>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</si>
  <si>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</si>
  <si>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</si>
  <si>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</si>
  <si>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</si>
  <si>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</si>
  <si>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</si>
  <si>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</si>
  <si>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</si>
  <si>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</si>
  <si>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</si>
  <si>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</si>
  <si>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</si>
  <si>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</si>
  <si>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</si>
  <si>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</si>
  <si>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</si>
  <si>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</si>
  <si>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</si>
  <si>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</si>
  <si>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</si>
  <si>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</si>
  <si>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</si>
  <si>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</si>
  <si>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</si>
  <si>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</si>
  <si>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</si>
  <si>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</si>
  <si>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</si>
  <si>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</si>
  <si>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</si>
  <si>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</si>
  <si>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</si>
  <si>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</si>
  <si>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</si>
  <si>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</si>
  <si>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</si>
  <si>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</si>
  <si>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</si>
  <si>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</si>
  <si>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</si>
  <si>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</si>
  <si>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</si>
  <si>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</si>
  <si>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</si>
  <si>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</si>
  <si>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</si>
  <si>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</si>
  <si>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</si>
  <si>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</si>
  <si>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</si>
  <si>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</si>
  <si>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</si>
  <si>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</si>
  <si>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</si>
  <si>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</si>
  <si>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</si>
  <si>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</si>
  <si>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</si>
  <si>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</si>
  <si>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</si>
  <si>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</si>
  <si>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</si>
  <si>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</si>
  <si>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</si>
  <si>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</si>
  <si>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</si>
  <si>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</si>
  <si>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</si>
  <si>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</si>
  <si>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</si>
  <si>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</si>
  <si>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</si>
  <si>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</si>
  <si>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</si>
  <si>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</si>
  <si>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</si>
  <si>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</si>
  <si>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</si>
  <si>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</si>
  <si>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</si>
  <si>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</si>
  <si>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</si>
  <si>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</si>
  <si>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</si>
  <si>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</si>
  <si>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</si>
  <si>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</si>
  <si>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</si>
  <si>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</si>
  <si>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</si>
  <si>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</si>
  <si>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</si>
  <si>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</si>
  <si>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</si>
  <si>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</si>
  <si>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</si>
  <si>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</si>
  <si>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</si>
  <si>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</si>
  <si>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</si>
  <si>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</si>
  <si>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</si>
  <si>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</si>
  <si>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</si>
  <si>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</si>
  <si>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</si>
  <si>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</si>
  <si>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</si>
  <si>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</si>
  <si>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</si>
  <si>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</si>
  <si>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</si>
  <si>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</si>
  <si>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</si>
  <si>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</si>
  <si>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</si>
  <si>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</si>
  <si>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</si>
  <si>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</si>
  <si>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</si>
  <si>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</si>
  <si>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</si>
  <si>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</si>
  <si>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</si>
  <si>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</si>
  <si>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</si>
  <si>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</si>
  <si>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</si>
  <si>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</si>
  <si>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</si>
  <si>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</si>
  <si>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</si>
  <si>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</si>
  <si>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</si>
  <si>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</si>
  <si>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</si>
  <si>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</si>
  <si>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</si>
  <si>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</si>
  <si>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</si>
  <si>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</si>
  <si>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</si>
  <si>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</si>
  <si>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</si>
  <si>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</si>
  <si>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</si>
  <si>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</si>
  <si>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</si>
  <si>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</si>
  <si>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</si>
  <si>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</si>
  <si>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</si>
  <si>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</si>
  <si>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</si>
  <si>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</si>
  <si>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</si>
  <si>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</si>
  <si>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</si>
  <si>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</si>
  <si>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</si>
  <si>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</si>
  <si>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</si>
  <si>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</si>
  <si>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</si>
  <si>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</si>
  <si>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</si>
  <si>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</si>
  <si>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</si>
  <si>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</si>
  <si>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</si>
  <si>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</si>
  <si>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</si>
  <si>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</si>
  <si>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</si>
  <si>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</si>
  <si>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</si>
  <si>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</si>
  <si>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</si>
  <si>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</si>
  <si>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</si>
  <si>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</si>
  <si>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</si>
  <si>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</si>
  <si>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</si>
  <si>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</si>
  <si>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</si>
  <si>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</si>
  <si>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</si>
  <si>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</si>
  <si>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</si>
  <si>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</si>
  <si>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</si>
  <si>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</si>
  <si>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</si>
  <si>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</si>
  <si>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</si>
  <si>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</si>
  <si>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</si>
  <si>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</si>
  <si>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</si>
  <si>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</si>
  <si>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</si>
  <si>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</si>
  <si>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</si>
  <si>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</si>
  <si>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</si>
  <si>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</si>
  <si>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</si>
  <si>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</si>
  <si>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</si>
  <si>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</si>
  <si>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</si>
  <si>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</si>
  <si>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</si>
  <si>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</si>
  <si>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</si>
  <si>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</si>
  <si>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</si>
  <si>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</si>
  <si>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</si>
  <si>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</si>
  <si>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</si>
  <si>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</si>
  <si>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</si>
  <si>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</si>
  <si>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</si>
  <si>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</si>
  <si>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</si>
  <si>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</si>
  <si>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</si>
  <si>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</si>
  <si>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</si>
  <si>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</si>
  <si>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</si>
  <si>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</si>
  <si>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</si>
  <si>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</si>
  <si>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</si>
  <si>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</si>
  <si>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</si>
  <si>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</si>
  <si>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</si>
  <si>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</si>
  <si>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</si>
  <si>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</si>
  <si>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</si>
  <si>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</si>
  <si>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</si>
  <si>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</si>
  <si>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</si>
  <si>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</si>
  <si>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</si>
  <si>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</si>
  <si>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</si>
  <si>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</si>
  <si>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</si>
  <si>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</si>
  <si>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</si>
  <si>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</si>
  <si>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</si>
  <si>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</si>
  <si>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</si>
  <si>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</si>
  <si>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</si>
  <si>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</si>
  <si>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</si>
  <si>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</si>
  <si>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</si>
  <si>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</si>
  <si>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</si>
  <si>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</si>
  <si>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</si>
  <si>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</si>
  <si>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</si>
  <si>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</si>
  <si>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</si>
  <si>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</si>
  <si>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</si>
  <si>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</si>
  <si>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</si>
  <si>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</si>
  <si>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</si>
  <si>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</si>
  <si>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</si>
  <si>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</si>
  <si>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</si>
  <si>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</si>
  <si>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</si>
  <si>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</si>
  <si>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</si>
  <si>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</si>
  <si>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</si>
  <si>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</si>
  <si>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</si>
  <si>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</si>
  <si>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</si>
  <si>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</si>
  <si>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</si>
  <si>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</si>
  <si>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</si>
  <si>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</si>
  <si>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</si>
  <si>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</si>
  <si>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</si>
  <si>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</si>
  <si>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</si>
  <si>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</si>
  <si>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</si>
  <si>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</si>
  <si>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</si>
  <si>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</si>
  <si>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</si>
  <si>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</si>
  <si>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</si>
  <si>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</si>
  <si>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</si>
  <si>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</si>
  <si>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</si>
  <si>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</si>
  <si>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</si>
  <si>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</si>
  <si>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</si>
  <si>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</si>
  <si>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</si>
  <si>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</si>
  <si>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</si>
  <si>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</si>
  <si>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</si>
  <si>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</si>
  <si>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</si>
  <si>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</si>
  <si>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</si>
  <si>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</si>
  <si>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</si>
  <si>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</si>
  <si>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</si>
  <si>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</si>
  <si>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</si>
  <si>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</si>
  <si>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</si>
  <si>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</si>
  <si>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</si>
  <si>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</si>
  <si>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</si>
  <si>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</si>
  <si>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</si>
  <si>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</si>
  <si>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</si>
  <si>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</si>
  <si>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</si>
  <si>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</si>
  <si>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</si>
  <si>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</si>
  <si>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</si>
  <si>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</si>
  <si>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</si>
  <si>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</si>
  <si>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</si>
  <si>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</si>
  <si>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</si>
  <si>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</si>
  <si>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</si>
  <si>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</si>
  <si>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</si>
  <si>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</si>
  <si>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</si>
  <si>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</si>
  <si>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</si>
  <si>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</si>
  <si>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</si>
  <si>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</si>
  <si>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</si>
  <si>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</si>
  <si>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</si>
  <si>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</si>
  <si>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</si>
  <si>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</si>
  <si>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</si>
  <si>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</si>
  <si>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</si>
  <si>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</si>
  <si>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</si>
  <si>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</si>
  <si>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</si>
  <si>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</si>
  <si>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</si>
  <si>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</si>
  <si>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</si>
  <si>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</si>
  <si>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</si>
  <si>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</si>
  <si>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</si>
  <si>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</si>
  <si>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</si>
  <si>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</si>
  <si>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</si>
  <si>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</si>
  <si>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</si>
  <si>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</si>
  <si>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</si>
  <si>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</si>
  <si>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</si>
  <si>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</si>
  <si>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</si>
  <si>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</si>
  <si>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</si>
  <si>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</si>
  <si>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</si>
  <si>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</si>
  <si>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</si>
  <si>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</si>
  <si>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</si>
  <si>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</si>
  <si>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</si>
  <si>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</si>
  <si>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</si>
  <si>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</si>
  <si>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</si>
  <si>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</si>
  <si>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</si>
  <si>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</si>
  <si>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</si>
  <si>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</si>
  <si>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</si>
  <si>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</si>
  <si>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</si>
  <si>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</si>
  <si>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</si>
  <si>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</si>
  <si>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</si>
  <si>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</si>
  <si>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</si>
  <si>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</si>
  <si>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</si>
  <si>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</si>
  <si>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</si>
  <si>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</si>
  <si>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</si>
  <si>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</si>
  <si>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</si>
  <si>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</si>
  <si>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</si>
  <si>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</si>
  <si>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</si>
  <si>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</si>
  <si>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</si>
  <si>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</si>
  <si>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</si>
  <si>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</si>
  <si>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</si>
  <si>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</si>
  <si>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</si>
  <si>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</si>
  <si>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</si>
  <si>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</si>
  <si>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</si>
  <si>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</si>
  <si>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</si>
  <si>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</si>
  <si>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</si>
  <si>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</si>
  <si>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</si>
  <si>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</si>
  <si>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</si>
  <si>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</si>
  <si>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</si>
  <si>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</si>
  <si>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</si>
  <si>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</si>
  <si>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</si>
  <si>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</si>
  <si>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</si>
  <si>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</si>
  <si>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</si>
  <si>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</si>
  <si>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</si>
  <si>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</si>
  <si>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</si>
  <si>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</si>
  <si>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</si>
  <si>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</si>
  <si>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</si>
  <si>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</si>
  <si>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</si>
  <si>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</si>
  <si>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</si>
  <si>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</si>
  <si>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</si>
  <si>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</si>
  <si>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</si>
  <si>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</si>
  <si>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</si>
  <si>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</si>
  <si>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</si>
  <si>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</si>
  <si>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</si>
  <si>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</si>
  <si>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</si>
  <si>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</si>
  <si>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</si>
  <si>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</si>
  <si>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</si>
  <si>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</si>
  <si>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</si>
  <si>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</si>
  <si>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</si>
  <si>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</si>
  <si>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</si>
  <si>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</si>
  <si>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</si>
  <si>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</si>
  <si>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</si>
  <si>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</si>
  <si>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</si>
  <si>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</si>
  <si>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</si>
  <si>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</si>
  <si>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</si>
  <si>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</si>
  <si>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</si>
  <si>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</si>
  <si>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</si>
  <si>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</si>
  <si>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</si>
  <si>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</si>
  <si>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</si>
  <si>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</si>
  <si>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</si>
  <si>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</si>
  <si>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</si>
  <si>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</si>
  <si>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</si>
  <si>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</si>
  <si>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</si>
  <si>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</si>
  <si>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</si>
  <si>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</si>
  <si>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</si>
  <si>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</si>
  <si>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</si>
  <si>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</si>
  <si>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</si>
  <si>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</si>
  <si>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</si>
  <si>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</si>
  <si>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</si>
  <si>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</si>
  <si>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</si>
  <si>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</si>
  <si>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</si>
  <si>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</si>
  <si>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</si>
  <si>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</si>
  <si>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</si>
  <si>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</si>
  <si>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</si>
  <si>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</si>
  <si>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</si>
  <si>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</si>
  <si>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</si>
  <si>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</si>
  <si>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</si>
  <si>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</si>
  <si>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</si>
  <si>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</si>
  <si>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</si>
  <si>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</si>
  <si>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</si>
  <si>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</si>
  <si>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</si>
  <si>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</si>
  <si>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</si>
  <si>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</si>
  <si>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</si>
  <si>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</si>
  <si>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</si>
  <si>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</si>
  <si>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</si>
  <si>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</si>
  <si>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</si>
  <si>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</si>
  <si>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</si>
  <si>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</si>
  <si>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</si>
  <si>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</si>
  <si>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</si>
  <si>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</si>
  <si>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</si>
  <si>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</si>
  <si>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</si>
  <si>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</si>
  <si>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</si>
  <si>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</si>
  <si>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</si>
  <si>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</si>
  <si>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</si>
  <si>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</si>
  <si>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</si>
  <si>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</si>
  <si>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</si>
  <si>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</si>
  <si>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</si>
  <si>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</si>
  <si>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</si>
  <si>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</si>
  <si>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</si>
  <si>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</si>
  <si>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</si>
  <si>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</si>
  <si>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</si>
  <si>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</si>
  <si>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</si>
  <si>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</si>
  <si>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</si>
  <si>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</si>
  <si>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</si>
  <si>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</si>
  <si>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</si>
  <si>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</si>
  <si>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</si>
  <si>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</si>
  <si>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</si>
  <si>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</si>
  <si>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</si>
  <si>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</si>
  <si>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</si>
  <si>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</si>
  <si>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</si>
  <si>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</si>
  <si>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</si>
  <si>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</si>
  <si>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</si>
  <si>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</si>
  <si>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</si>
  <si>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</si>
  <si>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</si>
  <si>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</si>
  <si>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</si>
  <si>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</si>
  <si>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</si>
  <si>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</si>
  <si>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</si>
  <si>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</si>
  <si>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</si>
  <si>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</si>
  <si>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</si>
  <si>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</si>
  <si>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</si>
  <si>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</si>
  <si>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</si>
  <si>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</si>
  <si>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</si>
  <si>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</si>
  <si>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</si>
  <si>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</si>
  <si>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</si>
  <si>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</si>
  <si>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</si>
  <si>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</si>
  <si>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</si>
  <si>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</si>
  <si>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</si>
  <si>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</si>
  <si>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</si>
  <si>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</si>
  <si>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</si>
  <si>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</si>
  <si>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</si>
  <si>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</si>
  <si>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</si>
  <si>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</si>
  <si>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</si>
  <si>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</si>
  <si>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</si>
  <si>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</si>
  <si>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</si>
  <si>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</si>
  <si>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</si>
  <si>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</si>
  <si>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</si>
  <si>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</si>
  <si>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</si>
  <si>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</si>
  <si>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</si>
  <si>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</si>
  <si>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</si>
  <si>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</si>
  <si>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</si>
  <si>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</si>
  <si>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</si>
  <si>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</si>
  <si>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</si>
  <si>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</si>
  <si>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</si>
  <si>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</si>
  <si>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</si>
  <si>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</si>
  <si>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</si>
  <si>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</si>
  <si>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</si>
  <si>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</si>
  <si>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</si>
  <si>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</si>
  <si>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</si>
  <si>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</si>
  <si>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</si>
  <si>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</si>
  <si>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</si>
  <si>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</si>
  <si>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</si>
  <si>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</si>
  <si>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</si>
  <si>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</si>
  <si>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</si>
  <si>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</si>
  <si>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</si>
  <si>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</si>
  <si>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</si>
  <si>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</si>
  <si>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</si>
  <si>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</si>
  <si>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</si>
  <si>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</si>
  <si>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</si>
  <si>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</si>
  <si>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</si>
  <si>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</si>
  <si>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</si>
  <si>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</si>
  <si>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</si>
  <si>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</si>
  <si>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</si>
  <si>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</si>
  <si>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</si>
  <si>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</si>
  <si>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</si>
  <si>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</si>
  <si>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</si>
  <si>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</si>
  <si>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</si>
  <si>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</si>
  <si>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</si>
  <si>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</si>
  <si>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</si>
  <si>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</si>
  <si>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</si>
  <si>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</si>
  <si>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</si>
  <si>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</si>
  <si>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</si>
  <si>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</si>
  <si>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</si>
  <si>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</si>
  <si>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</si>
  <si>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</si>
  <si>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</si>
  <si>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</si>
  <si>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</si>
  <si>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</si>
  <si>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</si>
  <si>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</si>
  <si>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</si>
  <si>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</si>
  <si>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</si>
  <si>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</si>
  <si>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</si>
  <si>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</si>
  <si>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</si>
  <si>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</si>
  <si>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</si>
  <si>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</si>
  <si>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</si>
  <si>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</si>
  <si>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</si>
  <si>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</si>
  <si>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</si>
  <si>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</si>
  <si>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</si>
  <si>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</si>
  <si>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</si>
  <si>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</si>
  <si>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</si>
  <si>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</si>
  <si>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</si>
  <si>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</si>
  <si>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</si>
  <si>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</si>
  <si>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</si>
  <si>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</si>
  <si>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</si>
  <si>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</si>
  <si>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</si>
  <si>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</si>
  <si>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</si>
  <si>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</si>
  <si>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</si>
  <si>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</si>
  <si>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</si>
  <si>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</si>
  <si>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</si>
  <si>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</si>
  <si>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</si>
  <si>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</si>
  <si>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</si>
  <si>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</si>
  <si>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</si>
  <si>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</si>
  <si>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</si>
  <si>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</si>
  <si>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</si>
  <si>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</si>
  <si>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</si>
  <si>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</si>
  <si>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</si>
  <si>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</si>
  <si>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</si>
  <si>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</si>
  <si>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</si>
  <si>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</si>
  <si>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</si>
  <si>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</si>
  <si>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</si>
  <si>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</si>
  <si>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</si>
  <si>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</si>
  <si>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</si>
  <si>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</si>
  <si>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</si>
  <si>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</si>
  <si>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</si>
  <si>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</si>
  <si>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</si>
  <si>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</si>
  <si>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</si>
  <si>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</si>
  <si>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</si>
  <si>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</si>
  <si>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</si>
  <si>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</si>
  <si>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</si>
  <si>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</si>
  <si>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</si>
  <si>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</si>
  <si>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</si>
  <si>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</si>
  <si>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</si>
  <si>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</si>
  <si>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</si>
  <si>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</si>
  <si>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</si>
  <si>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</si>
  <si>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</si>
  <si>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</si>
  <si>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</si>
  <si>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</si>
  <si>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</si>
  <si>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</si>
  <si>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</si>
  <si>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</si>
  <si>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</si>
  <si>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</si>
  <si>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</si>
  <si>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</si>
  <si>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</si>
  <si>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</si>
  <si>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</si>
  <si>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</si>
  <si>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</si>
  <si>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</si>
  <si>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</si>
  <si>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</si>
  <si>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</si>
  <si>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</si>
  <si>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</si>
  <si>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</si>
  <si>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</si>
  <si>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</si>
  <si>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</si>
  <si>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</si>
  <si>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</si>
  <si>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</si>
  <si>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</si>
  <si>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</si>
  <si>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</si>
  <si>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</si>
  <si>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</si>
  <si>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</si>
  <si>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</si>
  <si>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</si>
  <si>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</si>
  <si>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</si>
  <si>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</si>
  <si>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</si>
  <si>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</si>
  <si>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</si>
  <si>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</si>
  <si>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</si>
  <si>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</si>
  <si>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</si>
  <si>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</si>
  <si>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</si>
  <si>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</si>
  <si>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</si>
  <si>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</si>
  <si>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</si>
  <si>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</si>
  <si>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</si>
  <si>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</si>
  <si>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</si>
  <si>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</si>
  <si>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</si>
  <si>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</si>
  <si>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</si>
  <si>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</si>
  <si>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</si>
  <si>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</si>
  <si>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</si>
  <si>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</si>
  <si>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</si>
  <si>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</si>
  <si>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</si>
  <si>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</si>
  <si>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</si>
  <si>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</si>
  <si>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</si>
  <si>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</si>
  <si>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</si>
  <si>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</si>
  <si>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</si>
  <si>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</si>
  <si>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</si>
  <si>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</si>
  <si>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</si>
  <si>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</si>
  <si>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</si>
  <si>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</si>
  <si>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</si>
  <si>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</si>
  <si>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</si>
  <si>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</si>
  <si>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</si>
  <si>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</si>
  <si>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</si>
  <si>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</si>
  <si>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</si>
  <si>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</si>
  <si>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</si>
  <si>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</si>
  <si>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</si>
  <si>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</si>
  <si>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</si>
  <si>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</si>
  <si>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</si>
  <si>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</si>
  <si>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</si>
  <si>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</si>
  <si>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</si>
  <si>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</si>
  <si>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</si>
  <si>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</si>
  <si>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</si>
  <si>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</si>
  <si>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</si>
  <si>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</si>
  <si>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</si>
  <si>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</si>
  <si>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</si>
  <si>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</si>
  <si>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</si>
  <si>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</si>
  <si>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</si>
  <si>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</si>
  <si>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</si>
  <si>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</si>
  <si>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</si>
  <si>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</si>
  <si>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</si>
  <si>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</si>
  <si>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</si>
  <si>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</si>
  <si>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</si>
  <si>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</si>
  <si>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</si>
  <si>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</si>
  <si>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</si>
  <si>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</si>
  <si>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</si>
  <si>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</si>
  <si>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</si>
  <si>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</si>
  <si>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</si>
  <si>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</si>
  <si>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</si>
  <si>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</si>
  <si>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</si>
  <si>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</si>
  <si>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</si>
  <si>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</si>
  <si>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</si>
  <si>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</si>
  <si>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</si>
  <si>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</si>
  <si>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</si>
  <si>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</si>
  <si>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</si>
  <si>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</si>
  <si>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</si>
  <si>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</si>
  <si>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</si>
  <si>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</si>
  <si>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</si>
  <si>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</si>
  <si>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</si>
  <si>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</si>
  <si>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</si>
  <si>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</si>
  <si>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</si>
  <si>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</si>
  <si>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</si>
  <si>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</si>
  <si>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</si>
  <si>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</si>
  <si>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</si>
  <si>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</si>
  <si>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</si>
  <si>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</si>
  <si>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</si>
  <si>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</si>
  <si>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</si>
  <si>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</si>
  <si>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</si>
  <si>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</si>
  <si>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</si>
  <si>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</si>
  <si>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</si>
  <si>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</si>
  <si>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</si>
  <si>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</si>
  <si>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</si>
  <si>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</si>
  <si>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</si>
  <si>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</si>
  <si>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</si>
  <si>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</si>
  <si>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</si>
  <si>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</si>
  <si>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</si>
  <si>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</si>
  <si>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</si>
  <si>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</si>
  <si>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</si>
  <si>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</si>
  <si>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</si>
  <si>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</si>
  <si>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</si>
  <si>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</si>
  <si>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</si>
  <si>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</si>
  <si>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</si>
  <si>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</si>
  <si>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</si>
  <si>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</si>
  <si>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</si>
  <si>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</si>
  <si>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</si>
  <si>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</si>
  <si>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</si>
  <si>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</si>
  <si>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</si>
  <si>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</si>
  <si>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</si>
  <si>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</si>
  <si>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</si>
  <si>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</si>
  <si>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</si>
  <si>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</si>
  <si>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</si>
  <si>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</si>
  <si>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</si>
  <si>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</si>
  <si>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</si>
  <si>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</si>
  <si>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</si>
  <si>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</si>
  <si>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</si>
  <si>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</si>
  <si>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</si>
  <si>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</si>
  <si>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</si>
  <si>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</si>
  <si>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</si>
  <si>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</si>
  <si>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</si>
  <si>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</si>
  <si>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</si>
  <si>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</si>
  <si>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</si>
  <si>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</si>
  <si>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</si>
  <si>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</si>
  <si>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</si>
  <si>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</si>
  <si>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</si>
  <si>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</si>
  <si>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</si>
  <si>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</si>
  <si>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</si>
  <si>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</si>
  <si>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</si>
  <si>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</si>
  <si>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</si>
  <si>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</si>
  <si>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</si>
  <si>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</si>
  <si>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</si>
  <si>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</si>
  <si>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</si>
  <si>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</si>
  <si>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</si>
  <si>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</si>
  <si>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</si>
  <si>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</si>
  <si>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</si>
  <si>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</si>
  <si>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</si>
  <si>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</si>
  <si>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</si>
  <si>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</si>
  <si>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</si>
  <si>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</si>
  <si>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</si>
  <si>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</si>
  <si>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</si>
  <si>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</si>
  <si>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</si>
  <si>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</si>
  <si>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</si>
  <si>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</si>
  <si>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</si>
  <si>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</si>
  <si>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</si>
  <si>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</si>
  <si>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</si>
  <si>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</si>
  <si>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</si>
  <si>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</si>
  <si>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</si>
  <si>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</si>
  <si>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</si>
  <si>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</si>
  <si>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</si>
  <si>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</si>
  <si>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</si>
  <si>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</si>
  <si>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</si>
  <si>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</si>
  <si>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</si>
  <si>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</si>
  <si>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</si>
  <si>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</si>
  <si>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</si>
  <si>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</si>
  <si>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</si>
  <si>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</si>
  <si>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</si>
  <si>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</si>
  <si>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</si>
  <si>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</si>
  <si>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</si>
  <si>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</si>
  <si>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</si>
  <si>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</si>
  <si>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</si>
  <si>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</si>
  <si>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</si>
  <si>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</si>
  <si>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</si>
  <si>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</si>
  <si>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</si>
  <si>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</si>
  <si>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</si>
  <si>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</si>
  <si>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</si>
  <si>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</si>
  <si>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</si>
  <si>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</si>
  <si>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</si>
  <si>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</si>
  <si>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</si>
  <si>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</si>
  <si>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</si>
  <si>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</si>
  <si>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</si>
  <si>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</si>
  <si>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</si>
  <si>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</si>
  <si>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</si>
  <si>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</si>
  <si>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</si>
  <si>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</si>
  <si>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</si>
  <si>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</si>
  <si>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</si>
  <si>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</si>
  <si>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</si>
  <si>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</si>
  <si>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</si>
  <si>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</si>
  <si>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</si>
  <si>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</si>
  <si>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</si>
  <si>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</si>
  <si>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</si>
  <si>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</si>
  <si>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</si>
  <si>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</si>
  <si>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</si>
  <si>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</si>
  <si>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</si>
  <si>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</si>
  <si>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</si>
  <si>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</si>
  <si>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</si>
  <si>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</si>
  <si>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</si>
  <si>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</si>
  <si>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</si>
  <si>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</si>
  <si>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</si>
  <si>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</si>
  <si>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</si>
  <si>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</si>
  <si>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</si>
  <si>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</si>
  <si>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</si>
  <si>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</si>
  <si>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</si>
  <si>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</si>
  <si>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</si>
  <si>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</si>
  <si>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</si>
  <si>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</si>
  <si>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</si>
  <si>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</si>
  <si>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</si>
  <si>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</si>
  <si>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</si>
  <si>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</si>
  <si>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</si>
  <si>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</si>
  <si>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</si>
  <si>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</si>
  <si>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</si>
  <si>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</si>
  <si>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</si>
  <si>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</si>
  <si>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</si>
  <si>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</si>
  <si>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</si>
  <si>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</si>
  <si>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</si>
  <si>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</si>
  <si>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</si>
  <si>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</si>
  <si>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</si>
  <si>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</si>
  <si>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</si>
  <si>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</si>
  <si>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</si>
  <si>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</si>
  <si>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</si>
  <si>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</si>
  <si>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</si>
  <si>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</si>
  <si>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</si>
  <si>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</si>
  <si>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</si>
  <si>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</si>
  <si>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</si>
  <si>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</si>
  <si>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</si>
  <si>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</si>
  <si>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</si>
  <si>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</si>
  <si>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</si>
  <si>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</si>
  <si>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</si>
  <si>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</si>
  <si>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</si>
  <si>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</si>
  <si>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</si>
  <si>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</si>
  <si>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</si>
  <si>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</si>
  <si>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</si>
  <si>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</si>
  <si>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</si>
  <si>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</si>
  <si>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</si>
  <si>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</si>
  <si>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</si>
  <si>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</si>
  <si>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</si>
  <si>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</si>
  <si>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</si>
  <si>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</si>
  <si>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</si>
  <si>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</si>
  <si>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</si>
  <si>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</si>
  <si>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</si>
  <si>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</si>
  <si>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</si>
  <si>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</si>
  <si>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</si>
  <si>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</si>
  <si>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</si>
  <si>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</si>
  <si>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</si>
  <si>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</si>
  <si>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</si>
  <si>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</si>
  <si>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</si>
  <si>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</si>
  <si>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</si>
  <si>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</si>
  <si>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</si>
  <si>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</si>
  <si>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</si>
  <si>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</si>
  <si>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</si>
  <si>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</si>
  <si>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</si>
  <si>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</si>
  <si>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</si>
  <si>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</si>
  <si>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</si>
  <si>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</si>
  <si>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</si>
  <si>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</si>
  <si>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</si>
  <si>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</si>
  <si>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</si>
  <si>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</si>
  <si>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</si>
  <si>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</si>
  <si>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</si>
  <si>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</si>
  <si>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</si>
  <si>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</si>
  <si>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</si>
  <si>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</si>
  <si>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</si>
  <si>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</si>
  <si>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</si>
  <si>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</si>
  <si>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</si>
  <si>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</si>
  <si>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</si>
  <si>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</si>
  <si>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</si>
  <si>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</si>
  <si>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</si>
  <si>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</si>
  <si>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</si>
  <si>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</si>
  <si>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</si>
  <si>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</si>
  <si>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</si>
  <si>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</si>
  <si>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</si>
  <si>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</si>
  <si>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</si>
  <si>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</si>
  <si>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</si>
  <si>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</si>
  <si>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</si>
  <si>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</si>
  <si>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</si>
  <si>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</si>
  <si>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</si>
  <si>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</si>
  <si>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</si>
  <si>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</si>
  <si>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</si>
  <si>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</si>
  <si>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</si>
  <si>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</si>
  <si>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</si>
  <si>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</si>
  <si>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</si>
  <si>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</si>
  <si>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</si>
  <si>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</si>
  <si>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</si>
  <si>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</si>
  <si>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</si>
  <si>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</si>
  <si>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</si>
  <si>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</si>
  <si>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</si>
  <si>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</si>
  <si>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</si>
  <si>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</si>
  <si>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</si>
  <si>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</si>
  <si>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</si>
  <si>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</si>
  <si>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</si>
  <si>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</si>
  <si>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</si>
  <si>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</si>
  <si>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</si>
  <si>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</si>
  <si>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</si>
  <si>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</si>
  <si>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</si>
  <si>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</si>
  <si>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</si>
  <si>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</si>
  <si>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</si>
  <si>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</si>
  <si>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</si>
  <si>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</si>
  <si>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</si>
  <si>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</si>
  <si>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</si>
  <si>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</si>
  <si>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</si>
  <si>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</si>
  <si>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</si>
  <si>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</si>
  <si>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</si>
  <si>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</si>
  <si>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</si>
  <si>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</si>
  <si>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</si>
  <si>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</si>
  <si>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</si>
  <si>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</si>
  <si>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</si>
  <si>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</si>
  <si>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</si>
  <si>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</si>
  <si>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</si>
  <si>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</si>
  <si>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</si>
  <si>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</si>
  <si>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</si>
  <si>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</si>
  <si>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</si>
  <si>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</si>
  <si>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</si>
  <si>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</si>
  <si>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</si>
  <si>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</si>
  <si>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</si>
  <si>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</si>
  <si>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</si>
  <si>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</si>
  <si>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</si>
  <si>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</si>
  <si>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</si>
  <si>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</si>
  <si>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</si>
  <si>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</si>
  <si>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</si>
  <si>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</si>
  <si>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</si>
  <si>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</si>
  <si>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</si>
  <si>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</si>
  <si>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</si>
  <si>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</si>
  <si>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</si>
  <si>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</si>
  <si>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</si>
  <si>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</si>
  <si>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</si>
  <si>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</si>
  <si>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</si>
  <si>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</si>
  <si>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</si>
  <si>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</si>
  <si>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</si>
  <si>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</si>
  <si>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</si>
  <si>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</si>
  <si>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</si>
  <si>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</si>
  <si>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</si>
  <si>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</si>
  <si>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</si>
  <si>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</si>
  <si>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</si>
  <si>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</si>
  <si>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</si>
  <si>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</si>
  <si>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</si>
  <si>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</si>
  <si>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</si>
  <si>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</si>
  <si>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</si>
  <si>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</si>
  <si>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</si>
  <si>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</si>
  <si>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</si>
  <si>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</si>
  <si>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</si>
  <si>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</si>
  <si>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</si>
  <si>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</si>
  <si>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</si>
  <si>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</si>
  <si>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</si>
  <si>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</si>
  <si>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</si>
  <si>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</si>
  <si>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</si>
  <si>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</si>
  <si>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</si>
  <si>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</si>
  <si>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</si>
  <si>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</si>
  <si>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</si>
  <si>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</si>
  <si>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</si>
  <si>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</si>
  <si>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</si>
  <si>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</si>
  <si>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</si>
  <si>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</si>
  <si>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</si>
  <si>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</si>
  <si>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</si>
  <si>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</si>
  <si>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</si>
  <si>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</si>
  <si>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</si>
  <si>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</si>
  <si>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</si>
  <si>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</si>
  <si>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</si>
  <si>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</si>
  <si>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</si>
  <si>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</si>
  <si>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</si>
  <si>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</si>
  <si>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</si>
  <si>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</si>
  <si>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</si>
  <si>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</si>
  <si>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</si>
  <si>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</si>
  <si>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</si>
  <si>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</si>
  <si>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</si>
  <si>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</si>
  <si>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</si>
  <si>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</si>
  <si>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</si>
  <si>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</si>
  <si>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</si>
  <si>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</si>
  <si>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</si>
  <si>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</si>
  <si>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</si>
  <si>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</si>
  <si>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</si>
  <si>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</si>
  <si>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</si>
  <si>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</si>
  <si>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</si>
  <si>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</si>
  <si>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</si>
  <si>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</si>
  <si>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</si>
  <si>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</si>
  <si>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</si>
  <si>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</si>
  <si>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</si>
  <si>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</si>
  <si>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</si>
  <si>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</si>
  <si>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</si>
  <si>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</si>
  <si>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</si>
  <si>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</si>
  <si>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</si>
  <si>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</si>
  <si>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</si>
  <si>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</si>
  <si>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</si>
  <si>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</si>
  <si>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</si>
  <si>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</si>
  <si>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</si>
  <si>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</si>
  <si>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</si>
  <si>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</si>
  <si>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</si>
  <si>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</si>
  <si>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</si>
  <si>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</si>
  <si>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</si>
  <si>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</si>
  <si>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</si>
  <si>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</si>
  <si>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</si>
  <si>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</si>
  <si>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</si>
  <si>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</si>
  <si>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</si>
  <si>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</si>
  <si>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</si>
  <si>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</si>
  <si>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</si>
  <si>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</si>
  <si>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</si>
  <si>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</si>
  <si>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</si>
  <si>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</si>
  <si>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</si>
  <si>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</si>
  <si>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</si>
  <si>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</si>
  <si>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</si>
  <si>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</si>
  <si>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</si>
  <si>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</si>
  <si>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</si>
  <si>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</si>
  <si>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</si>
  <si>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</si>
  <si>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</si>
  <si>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</si>
  <si>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</si>
  <si>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</si>
  <si>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</si>
  <si>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</si>
  <si>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</si>
  <si>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</si>
  <si>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</si>
  <si>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</si>
  <si>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</si>
  <si>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</si>
  <si>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</si>
  <si>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</si>
  <si>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</si>
  <si>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</si>
  <si>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</si>
  <si>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</si>
  <si>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</si>
  <si>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</si>
  <si>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</si>
  <si>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</si>
  <si>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</si>
  <si>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</si>
  <si>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</si>
  <si>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</si>
  <si>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</si>
  <si>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</si>
  <si>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</si>
  <si>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</si>
  <si>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</si>
  <si>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</si>
  <si>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</si>
  <si>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</si>
  <si>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</si>
  <si>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</si>
  <si>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</si>
  <si>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</si>
  <si>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</si>
  <si>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</si>
  <si>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</si>
  <si>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</si>
  <si>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</si>
  <si>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</si>
  <si>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</si>
  <si>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</si>
  <si>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</si>
  <si>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</si>
  <si>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</si>
  <si>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</si>
  <si>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</si>
  <si>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</si>
  <si>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</si>
  <si>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</si>
  <si>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</si>
  <si>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</si>
  <si>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</si>
  <si>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</si>
  <si>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</si>
  <si>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</si>
  <si>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</si>
  <si>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</si>
  <si>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</si>
  <si>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</si>
  <si>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</si>
  <si>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</si>
  <si>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</si>
  <si>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</si>
  <si>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</si>
  <si>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</si>
  <si>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</si>
  <si>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</si>
  <si>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</si>
  <si>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</si>
  <si>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</si>
  <si>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</si>
  <si>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</si>
  <si>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</si>
  <si>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</si>
  <si>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</si>
  <si>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</si>
  <si>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</si>
  <si>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</si>
  <si>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</si>
  <si>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</si>
  <si>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</si>
  <si>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</si>
  <si>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</si>
  <si>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</si>
  <si>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</si>
  <si>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</si>
  <si>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</si>
  <si>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</si>
  <si>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</si>
  <si>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</si>
  <si>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</si>
  <si>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</si>
  <si>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</si>
  <si>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</si>
  <si>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</si>
  <si>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</si>
  <si>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</si>
  <si>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</si>
  <si>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</si>
  <si>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</si>
  <si>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</si>
  <si>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</si>
  <si>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</si>
  <si>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</si>
  <si>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</si>
  <si>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</si>
  <si>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</si>
  <si>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</si>
  <si>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</si>
  <si>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</si>
  <si>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</si>
  <si>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</si>
  <si>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</si>
  <si>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</si>
  <si>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</si>
  <si>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</si>
  <si>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</si>
  <si>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</si>
  <si>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</si>
  <si>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</si>
  <si>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</si>
  <si>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</si>
  <si>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</si>
  <si>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</si>
  <si>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</si>
  <si>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</si>
  <si>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</si>
  <si>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</si>
  <si>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</si>
  <si>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</si>
  <si>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</si>
  <si>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</si>
  <si>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</si>
  <si>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</si>
  <si>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</si>
  <si>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</si>
  <si>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</si>
  <si>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</si>
  <si>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</si>
  <si>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</si>
  <si>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</si>
  <si>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</si>
  <si>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</si>
  <si>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</si>
  <si>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</si>
  <si>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</si>
  <si>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</si>
  <si>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</si>
  <si>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</si>
  <si>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</si>
  <si>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</si>
  <si>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</si>
  <si>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</si>
  <si>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</si>
  <si>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</si>
  <si>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</si>
  <si>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</si>
  <si>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</si>
  <si>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</si>
  <si>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</si>
  <si>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</si>
  <si>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</si>
  <si>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</si>
  <si>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</si>
  <si>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</si>
  <si>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</si>
  <si>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</si>
  <si>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</si>
  <si>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</si>
  <si>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</si>
  <si>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</si>
  <si>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</si>
  <si>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</si>
  <si>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</si>
  <si>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</si>
  <si>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</si>
  <si>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</si>
  <si>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</si>
  <si>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</si>
  <si>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</si>
  <si>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</si>
  <si>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</si>
  <si>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</si>
  <si>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</si>
  <si>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</si>
  <si>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</si>
  <si>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</si>
  <si>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</si>
  <si>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</si>
  <si>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</si>
  <si>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</si>
  <si>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</si>
  <si>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</si>
  <si>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</si>
  <si>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</si>
  <si>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</si>
  <si>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</si>
  <si>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</si>
  <si>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</si>
  <si>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</si>
  <si>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</si>
  <si>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</si>
  <si>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</si>
  <si>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</si>
  <si>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</si>
  <si>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</si>
  <si>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</si>
  <si>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</si>
  <si>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</si>
  <si>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</si>
  <si>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</si>
  <si>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</si>
  <si>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</si>
  <si>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</si>
  <si>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</si>
  <si>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</si>
  <si>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</si>
  <si>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</si>
  <si>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</si>
  <si>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</si>
  <si>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</si>
  <si>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</si>
  <si>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</si>
  <si>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</si>
  <si>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</si>
  <si>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</si>
  <si>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</si>
  <si>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</si>
  <si>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</si>
  <si>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</si>
  <si>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</si>
  <si>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</si>
  <si>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</si>
  <si>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</si>
  <si>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</si>
  <si>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</si>
  <si>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</si>
  <si>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</si>
  <si>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</si>
  <si>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</si>
  <si>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</si>
  <si>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</si>
  <si>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</si>
  <si>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</si>
  <si>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</si>
  <si>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</si>
  <si>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</si>
  <si>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</si>
  <si>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</si>
  <si>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</si>
  <si>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</si>
  <si>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</si>
  <si>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</si>
  <si>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</si>
  <si>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</si>
  <si>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</si>
  <si>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</si>
  <si>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</si>
  <si>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</si>
  <si>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</si>
  <si>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</si>
  <si>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</si>
  <si>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</si>
  <si>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</si>
  <si>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</si>
  <si>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</si>
  <si>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</si>
  <si>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</si>
  <si>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</si>
  <si>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</si>
  <si>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</si>
  <si>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</si>
  <si>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</si>
  <si>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</si>
  <si>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</si>
  <si>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</si>
  <si>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</si>
  <si>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</si>
  <si>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</si>
  <si>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</si>
  <si>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</si>
  <si>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</si>
  <si>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</si>
  <si>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</si>
  <si>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</si>
  <si>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</si>
  <si>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</si>
  <si>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</si>
  <si>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</si>
  <si>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</si>
  <si>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</si>
  <si>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</si>
  <si>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</si>
  <si>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</si>
  <si>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</si>
  <si>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</si>
  <si>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</si>
  <si>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</si>
  <si>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</si>
  <si>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</si>
  <si>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</si>
  <si>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</si>
  <si>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</si>
  <si>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</si>
  <si>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</si>
  <si>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</si>
  <si>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</si>
  <si>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</si>
  <si>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</si>
  <si>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</si>
  <si>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</si>
  <si>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</si>
  <si>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</si>
  <si>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</si>
  <si>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</si>
  <si>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</si>
  <si>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</si>
  <si>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</si>
  <si>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</si>
  <si>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</si>
  <si>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</si>
  <si>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</si>
  <si>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</si>
  <si>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</si>
  <si>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</si>
  <si>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</si>
  <si>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</si>
  <si>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</si>
  <si>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</si>
  <si>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</si>
  <si>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</si>
  <si>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</si>
  <si>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</si>
  <si>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</si>
  <si>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</si>
  <si>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</si>
  <si>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</si>
  <si>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</si>
  <si>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</si>
  <si>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</si>
  <si>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</si>
  <si>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</si>
  <si>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</si>
  <si>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</si>
  <si>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</si>
  <si>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</si>
  <si>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</si>
  <si>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</si>
  <si>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</si>
  <si>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</si>
  <si>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</si>
  <si>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</si>
  <si>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</si>
  <si>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</si>
  <si>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</si>
  <si>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</si>
  <si>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</si>
  <si>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</si>
  <si>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</si>
  <si>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</si>
  <si>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</si>
  <si>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</si>
  <si>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</si>
  <si>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</si>
  <si>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</si>
  <si>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</si>
  <si>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</si>
  <si>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</si>
  <si>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</si>
  <si>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</si>
  <si>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</si>
  <si>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</si>
  <si>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</si>
  <si>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</si>
  <si>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</si>
  <si>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</si>
  <si>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</si>
  <si>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</si>
  <si>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</si>
  <si>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</si>
  <si>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</si>
  <si>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</si>
  <si>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</si>
  <si>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</si>
  <si>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</si>
  <si>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</si>
  <si>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</si>
  <si>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</si>
  <si>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</si>
  <si>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</si>
  <si>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</si>
  <si>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</si>
  <si>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</si>
  <si>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</si>
  <si>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</si>
  <si>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</si>
  <si>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</si>
  <si>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</si>
  <si>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</si>
  <si>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</si>
  <si>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</si>
  <si>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</si>
  <si>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</si>
  <si>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</si>
  <si>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</si>
  <si>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</si>
  <si>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</si>
  <si>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</si>
  <si>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</si>
  <si>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</si>
  <si>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</si>
  <si>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</si>
  <si>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</si>
  <si>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</si>
  <si>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</si>
  <si>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</si>
  <si>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</si>
  <si>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</si>
  <si>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</si>
  <si>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</si>
  <si>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</si>
  <si>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</si>
  <si>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</si>
  <si>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</si>
  <si>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</si>
  <si>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</si>
  <si>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</si>
  <si>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</si>
  <si>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</si>
  <si>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</si>
  <si>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</si>
  <si>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</si>
  <si>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</si>
  <si>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</si>
  <si>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</si>
  <si>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</si>
  <si>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</si>
  <si>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</si>
  <si>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</si>
  <si>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</si>
  <si>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</si>
  <si>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</si>
  <si>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</si>
  <si>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</si>
  <si>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</si>
  <si>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</si>
  <si>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</si>
  <si>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</si>
  <si>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</si>
  <si>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</si>
  <si>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</si>
  <si>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</si>
  <si>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</si>
  <si>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</si>
  <si>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</si>
  <si>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</si>
  <si>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</si>
  <si>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</si>
  <si>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</si>
  <si>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</si>
  <si>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</si>
  <si>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</si>
  <si>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</si>
  <si>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</si>
  <si>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</si>
  <si>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</si>
  <si>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</si>
  <si>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</si>
  <si>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</si>
  <si>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</si>
  <si>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</si>
  <si>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</si>
  <si>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</si>
  <si>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</si>
  <si>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</si>
  <si>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</si>
  <si>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</si>
  <si>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</si>
  <si>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</si>
  <si>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</si>
  <si>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</si>
  <si>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</si>
  <si>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</si>
  <si>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</si>
  <si>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</si>
  <si>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</si>
  <si>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</si>
  <si>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</si>
  <si>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</si>
  <si>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</si>
  <si>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</si>
  <si>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</si>
  <si>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</si>
  <si>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</si>
  <si>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</si>
  <si>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</si>
  <si>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</si>
  <si>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</si>
  <si>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</si>
  <si>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</si>
  <si>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</si>
  <si>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</si>
  <si>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</si>
  <si>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</si>
  <si>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</si>
  <si>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</si>
  <si>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</si>
  <si>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</si>
  <si>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</si>
  <si>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</si>
  <si>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</si>
  <si>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</si>
  <si>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</si>
  <si>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</si>
  <si>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</si>
  <si>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</si>
  <si>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</si>
  <si>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</si>
  <si>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</si>
  <si>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</si>
  <si>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</si>
  <si>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</si>
  <si>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</si>
  <si>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</si>
  <si>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</si>
  <si>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</si>
  <si>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</si>
  <si>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</si>
  <si>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</si>
  <si>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</si>
  <si>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</si>
  <si>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</si>
  <si>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</si>
  <si>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</si>
  <si>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</si>
  <si>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</si>
  <si>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</si>
  <si>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</si>
  <si>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</si>
  <si>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</si>
  <si>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</si>
  <si>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</si>
  <si>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</si>
  <si>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</si>
  <si>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</si>
  <si>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</si>
  <si>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</si>
  <si>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</si>
  <si>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</si>
  <si>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</si>
  <si>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</si>
  <si>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</si>
  <si>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</si>
  <si>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</si>
  <si>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</si>
  <si>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</si>
  <si>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</si>
  <si>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</si>
  <si>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</si>
  <si>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</si>
  <si>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</si>
  <si>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</si>
  <si>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</si>
  <si>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</si>
  <si>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</si>
  <si>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</si>
  <si>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</si>
  <si>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</si>
  <si>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</si>
  <si>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</si>
  <si>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</si>
  <si>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</si>
  <si>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</si>
  <si>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</si>
  <si>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</si>
  <si>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</si>
  <si>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</si>
  <si>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</si>
  <si>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</si>
  <si>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</si>
  <si>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</si>
  <si>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</si>
  <si>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</si>
  <si>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</si>
  <si>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</si>
  <si>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</si>
  <si>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</si>
  <si>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</si>
  <si>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</si>
  <si>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</si>
  <si>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</si>
  <si>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</si>
  <si>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</si>
  <si>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</si>
  <si>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</si>
  <si>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</si>
  <si>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</si>
  <si>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</si>
  <si>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</si>
  <si>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</si>
  <si>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</si>
  <si>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</si>
  <si>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</si>
  <si>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</si>
  <si>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</si>
  <si>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</si>
  <si>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</si>
  <si>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</si>
  <si>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</si>
  <si>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</si>
  <si>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</si>
  <si>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</si>
  <si>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</si>
  <si>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</si>
  <si>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</si>
  <si>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</si>
  <si>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</si>
  <si>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</si>
  <si>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</si>
  <si>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</si>
  <si>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</si>
  <si>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</si>
  <si>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</si>
  <si>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</si>
  <si>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</si>
  <si>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</si>
  <si>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</si>
  <si>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</si>
  <si>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</si>
  <si>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</si>
  <si>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</si>
  <si>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</si>
  <si>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</si>
  <si>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</si>
  <si>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</si>
  <si>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</si>
  <si>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</si>
  <si>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</si>
  <si>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</si>
  <si>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</si>
  <si>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</si>
  <si>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</si>
  <si>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</si>
  <si>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</si>
  <si>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</si>
  <si>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</si>
  <si>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</si>
  <si>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</si>
  <si>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</si>
  <si>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</si>
  <si>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</si>
  <si>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</si>
  <si>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</si>
  <si>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</si>
  <si>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</si>
  <si>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</si>
  <si>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</si>
  <si>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</si>
  <si>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</si>
  <si>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</si>
  <si>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</si>
  <si>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</si>
  <si>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</si>
  <si>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</si>
  <si>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</si>
  <si>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</si>
  <si>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</si>
  <si>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</si>
  <si>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</si>
  <si>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</si>
  <si>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</si>
  <si>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</si>
  <si>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</si>
  <si>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</si>
  <si>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</si>
  <si>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</si>
  <si>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</si>
  <si>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</si>
  <si>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</si>
  <si>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</si>
  <si>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</si>
  <si>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</si>
  <si>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</si>
  <si>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</si>
  <si>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</si>
  <si>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</si>
  <si>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</si>
  <si>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</si>
  <si>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</si>
  <si>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</si>
  <si>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</si>
  <si>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</si>
  <si>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</si>
  <si>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</si>
  <si>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</si>
  <si>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</si>
  <si>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</si>
  <si>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</si>
  <si>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</si>
  <si>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</si>
  <si>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</si>
  <si>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</si>
  <si>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</si>
  <si>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</si>
  <si>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</si>
  <si>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</si>
  <si>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</si>
  <si>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</si>
  <si>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</si>
  <si>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</si>
  <si>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</si>
  <si>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</si>
  <si>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</si>
  <si>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</si>
  <si>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</si>
  <si>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</si>
  <si>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</si>
  <si>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</si>
  <si>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</si>
  <si>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</si>
  <si>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</si>
  <si>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</si>
  <si>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</si>
  <si>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</si>
  <si>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</si>
  <si>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</si>
  <si>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</si>
  <si>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</si>
  <si>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</si>
  <si>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</si>
  <si>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</si>
  <si>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</si>
  <si>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</si>
  <si>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</si>
  <si>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</si>
  <si>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</si>
  <si>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</si>
  <si>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</si>
  <si>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</si>
  <si>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</si>
  <si>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</si>
  <si>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</si>
  <si>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</si>
  <si>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</si>
  <si>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</si>
  <si>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</si>
  <si>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</si>
  <si>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</si>
  <si>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</si>
  <si>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</si>
  <si>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</si>
  <si>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</si>
  <si>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</si>
  <si>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</si>
  <si>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</si>
  <si>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</si>
  <si>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</si>
  <si>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</si>
  <si>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</si>
  <si>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</si>
  <si>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</si>
  <si>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</si>
  <si>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</si>
  <si>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</si>
  <si>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</si>
  <si>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</si>
  <si>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</si>
  <si>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</si>
  <si>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</si>
  <si>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</si>
  <si>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</si>
  <si>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</si>
  <si>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</si>
  <si>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</si>
  <si>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</si>
  <si>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</si>
  <si>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</si>
  <si>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</si>
  <si>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</si>
  <si>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</si>
  <si>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</si>
  <si>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</si>
  <si>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</si>
  <si>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</si>
  <si>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</si>
  <si>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</si>
  <si>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</si>
  <si>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</si>
  <si>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</si>
  <si>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</si>
  <si>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</si>
  <si>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</si>
  <si>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</si>
  <si>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</si>
  <si>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</si>
  <si>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</si>
  <si>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</si>
  <si>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</si>
  <si>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</si>
  <si>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</si>
  <si>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</si>
  <si>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</si>
  <si>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</si>
  <si>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</si>
  <si>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</si>
  <si>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</si>
  <si>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</si>
  <si>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</si>
  <si>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</si>
  <si>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</si>
  <si>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</si>
  <si>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</si>
  <si>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</si>
  <si>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</si>
  <si>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</si>
  <si>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</si>
  <si>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</si>
  <si>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</si>
  <si>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</si>
  <si>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</si>
  <si>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</si>
  <si>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</si>
  <si>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</si>
  <si>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</si>
  <si>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</si>
  <si>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</si>
  <si>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</si>
  <si>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</si>
  <si>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</si>
  <si>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</si>
  <si>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</si>
  <si>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</si>
  <si>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</si>
  <si>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</si>
  <si>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</si>
  <si>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</si>
  <si>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</si>
  <si>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</si>
  <si>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</si>
  <si>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</si>
  <si>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</si>
  <si>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</si>
  <si>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</si>
  <si>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</si>
  <si>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</si>
  <si>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</si>
  <si>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</si>
  <si>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</si>
  <si>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</si>
  <si>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</si>
  <si>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</si>
  <si>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</si>
  <si>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</si>
  <si>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</si>
  <si>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</si>
  <si>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</si>
  <si>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</si>
  <si>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</si>
  <si>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</si>
  <si>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</si>
  <si>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</si>
  <si>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</si>
  <si>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</si>
  <si>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</si>
  <si>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</si>
  <si>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</si>
  <si>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</si>
  <si>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</si>
  <si>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</si>
  <si>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</si>
  <si>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</si>
  <si>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</si>
  <si>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</si>
  <si>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</si>
  <si>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</si>
  <si>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</si>
  <si>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</si>
  <si>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</si>
  <si>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</si>
  <si>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</si>
  <si>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</si>
  <si>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</si>
  <si>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</si>
  <si>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</si>
  <si>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</si>
  <si>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</si>
  <si>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</si>
  <si>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</si>
  <si>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</si>
  <si>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</si>
  <si>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</si>
  <si>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</si>
  <si>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</si>
  <si>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</si>
  <si>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</si>
  <si>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</si>
  <si>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</si>
  <si>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</si>
  <si>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</si>
  <si>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</si>
  <si>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</si>
  <si>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</si>
  <si>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</si>
  <si>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</si>
  <si>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</si>
  <si>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</si>
  <si>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</si>
  <si>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</si>
  <si>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</si>
  <si>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</si>
  <si>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</si>
  <si>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</si>
  <si>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</si>
  <si>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</si>
  <si>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</si>
  <si>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</si>
  <si>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</si>
  <si>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</si>
  <si>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</si>
  <si>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</si>
  <si>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</si>
  <si>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</si>
  <si>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</si>
  <si>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</si>
  <si>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</si>
  <si>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</si>
  <si>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</si>
  <si>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</si>
  <si>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</si>
  <si>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</si>
  <si>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</si>
  <si>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</si>
  <si>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</si>
  <si>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</si>
  <si>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</si>
  <si>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</si>
  <si>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</si>
  <si>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</si>
  <si>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</si>
  <si>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</si>
  <si>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</si>
  <si>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</si>
  <si>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</si>
  <si>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</si>
  <si>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</si>
  <si>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</si>
  <si>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</si>
  <si>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</si>
  <si>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</si>
  <si>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</si>
  <si>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</si>
  <si>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</si>
  <si>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</si>
  <si>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</si>
  <si>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</si>
  <si>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</si>
  <si>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</si>
  <si>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</si>
  <si>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</si>
  <si>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</si>
  <si>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</si>
  <si>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</si>
  <si>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</si>
  <si>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</si>
  <si>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</si>
  <si>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</si>
  <si>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</si>
  <si>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</si>
  <si>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</si>
  <si>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</si>
  <si>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</si>
  <si>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</si>
  <si>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</si>
  <si>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</si>
  <si>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</si>
  <si>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</si>
  <si>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</si>
  <si>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</si>
  <si>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</si>
  <si>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</si>
  <si>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</si>
  <si>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</si>
  <si>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</si>
  <si>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</si>
  <si>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</si>
  <si>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</si>
  <si>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</si>
  <si>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</si>
  <si>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</si>
  <si>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</si>
  <si>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</si>
  <si>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</si>
  <si>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</si>
  <si>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</si>
  <si>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</si>
  <si>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</si>
  <si>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</si>
  <si>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</si>
  <si>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</si>
  <si>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</si>
  <si>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</si>
  <si>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</si>
  <si>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</si>
  <si>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</si>
  <si>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</si>
  <si>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</si>
  <si>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</si>
  <si>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</si>
  <si>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</si>
  <si>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</si>
  <si>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</si>
  <si>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</si>
  <si>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</si>
  <si>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</si>
  <si>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</si>
  <si>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</si>
  <si>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</si>
  <si>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</si>
  <si>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</si>
  <si>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</si>
  <si>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</si>
  <si>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</si>
  <si>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</si>
  <si>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</si>
  <si>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</si>
  <si>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</si>
  <si>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</si>
  <si>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</si>
  <si>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</si>
  <si>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</si>
  <si>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</si>
  <si>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</si>
  <si>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</si>
  <si>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</si>
  <si>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</si>
  <si>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</si>
  <si>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</si>
  <si>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</si>
  <si>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</si>
  <si>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</si>
  <si>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</si>
  <si>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</si>
  <si>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</si>
  <si>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</si>
  <si>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</si>
  <si>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</si>
  <si>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</si>
  <si>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</si>
  <si>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</si>
  <si>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</si>
  <si>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</si>
  <si>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</si>
  <si>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</si>
  <si>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</si>
  <si>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</si>
  <si>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</si>
  <si>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</si>
  <si>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</si>
  <si>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</si>
  <si>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</si>
  <si>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</si>
  <si>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</si>
  <si>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</si>
  <si>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</si>
  <si>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</si>
  <si>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</si>
  <si>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</si>
  <si>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</si>
  <si>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</si>
  <si>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</si>
  <si>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</si>
  <si>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</si>
  <si>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</si>
  <si>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</si>
  <si>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</si>
  <si>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</si>
  <si>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</si>
  <si>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</si>
  <si>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</si>
  <si>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</si>
  <si>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</si>
  <si>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</si>
  <si>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</si>
  <si>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</si>
  <si>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</si>
  <si>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</si>
  <si>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</si>
  <si>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</si>
  <si>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</si>
  <si>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</si>
  <si>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</si>
  <si>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</si>
  <si>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</si>
  <si>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</si>
  <si>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</si>
  <si>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</si>
  <si>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</si>
  <si>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</si>
  <si>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</si>
  <si>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</si>
  <si>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</si>
  <si>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</si>
  <si>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</si>
  <si>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</si>
  <si>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</si>
  <si>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</si>
  <si>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</si>
  <si>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</si>
  <si>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</si>
  <si>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</si>
  <si>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</si>
  <si>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</si>
  <si>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</si>
  <si>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</si>
  <si>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</si>
  <si>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</si>
  <si>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</si>
  <si>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</si>
  <si>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</si>
  <si>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</si>
  <si>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</si>
  <si>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</si>
  <si>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</si>
  <si>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</si>
  <si>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</si>
  <si>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</si>
  <si>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</si>
  <si>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</si>
  <si>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</si>
  <si>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</si>
  <si>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</si>
  <si>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</si>
  <si>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</si>
  <si>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</si>
  <si>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</si>
  <si>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</si>
  <si>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</si>
  <si>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</si>
  <si>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</si>
  <si>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</si>
  <si>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</si>
  <si>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</si>
  <si>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</si>
  <si>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</si>
  <si>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</si>
  <si>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</si>
  <si>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</si>
  <si>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</si>
  <si>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</si>
  <si>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</si>
  <si>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</si>
  <si>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</si>
  <si>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</si>
  <si>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</si>
  <si>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</si>
  <si>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</si>
  <si>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</si>
  <si>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</si>
  <si>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</si>
  <si>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</si>
  <si>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</si>
  <si>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</si>
  <si>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</si>
  <si>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</si>
  <si>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</si>
  <si>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</si>
  <si>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</si>
  <si>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</si>
  <si>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</si>
  <si>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</si>
  <si>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</si>
  <si>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</si>
  <si>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</si>
  <si>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</si>
  <si>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</si>
  <si>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</si>
  <si>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</si>
  <si>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</si>
  <si>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</si>
  <si>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</si>
  <si>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</si>
  <si>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</si>
  <si>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</si>
  <si>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</si>
  <si>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</si>
  <si>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</si>
  <si>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</si>
  <si>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</si>
  <si>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</si>
  <si>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</si>
  <si>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</si>
  <si>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</si>
  <si>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</si>
  <si>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</si>
  <si>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</si>
  <si>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</si>
  <si>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</si>
  <si>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</si>
  <si>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</si>
  <si>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</si>
  <si>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</si>
  <si>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</si>
  <si>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</si>
  <si>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</si>
  <si>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</si>
  <si>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</si>
  <si>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</si>
  <si>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</si>
  <si>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</si>
  <si>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</si>
  <si>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</si>
  <si>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</si>
  <si>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</si>
  <si>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</si>
  <si>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</si>
  <si>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</si>
  <si>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</si>
  <si>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</si>
  <si>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</si>
  <si>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</si>
  <si>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</si>
  <si>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</si>
  <si>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</si>
  <si>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</si>
  <si>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</si>
  <si>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</si>
  <si>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</si>
  <si>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</si>
  <si>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</si>
  <si>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</si>
  <si>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</si>
  <si>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</si>
  <si>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</si>
  <si>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</si>
  <si>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</si>
  <si>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</si>
  <si>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</si>
  <si>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</si>
  <si>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</si>
  <si>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</si>
  <si>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</si>
  <si>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</si>
  <si>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</si>
  <si>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</si>
  <si>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</si>
  <si>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</si>
  <si>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</si>
  <si>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</si>
  <si>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</si>
  <si>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</si>
  <si>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</si>
  <si>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</si>
  <si>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</si>
  <si>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</si>
  <si>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</si>
  <si>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</si>
  <si>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</si>
  <si>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</si>
  <si>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</si>
  <si>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</si>
  <si>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</si>
  <si>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</si>
  <si>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</si>
  <si>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</si>
  <si>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</si>
  <si>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</si>
  <si>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</si>
  <si>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</si>
  <si>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</si>
  <si>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</si>
  <si>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</si>
  <si>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</si>
  <si>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</si>
  <si>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</si>
  <si>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</si>
  <si>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</si>
  <si>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</si>
  <si>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</si>
  <si>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</si>
  <si>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</si>
  <si>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</si>
  <si>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</si>
  <si>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</si>
  <si>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</si>
  <si>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</si>
  <si>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</si>
  <si>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</si>
  <si>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</si>
  <si>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</si>
  <si>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</si>
  <si>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</si>
  <si>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</si>
  <si>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</si>
  <si>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</si>
  <si>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</si>
  <si>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</si>
  <si>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</si>
  <si>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</si>
  <si>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</si>
  <si>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</si>
  <si>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</si>
  <si>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</si>
  <si>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</si>
  <si>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</si>
  <si>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</si>
  <si>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</si>
  <si>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</si>
  <si>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</si>
  <si>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</si>
  <si>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</si>
  <si>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</si>
  <si>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</si>
  <si>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</si>
  <si>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</si>
  <si>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</si>
  <si>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</si>
  <si>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</si>
  <si>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</si>
  <si>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</si>
  <si>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</si>
  <si>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</si>
  <si>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</si>
  <si>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</si>
  <si>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</si>
  <si>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</si>
  <si>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</si>
  <si>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</si>
  <si>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</si>
  <si>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</si>
  <si>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</si>
  <si>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</si>
  <si>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</si>
  <si>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</si>
  <si>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</si>
  <si>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</si>
  <si>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</si>
  <si>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</si>
  <si>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</si>
  <si>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</si>
  <si>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</si>
  <si>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</si>
  <si>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</si>
  <si>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</si>
  <si>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</si>
  <si>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</si>
  <si>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</si>
  <si>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</si>
  <si>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</si>
  <si>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</si>
  <si>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</si>
  <si>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</si>
  <si>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</si>
  <si>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</si>
  <si>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</si>
  <si>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</si>
  <si>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</si>
  <si>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</si>
  <si>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</si>
  <si>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</si>
  <si>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</si>
  <si>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</si>
  <si>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</si>
  <si>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</si>
  <si>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</si>
  <si>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</si>
  <si>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</si>
  <si>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</si>
  <si>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</si>
  <si>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</si>
  <si>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</si>
  <si>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</si>
  <si>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</si>
  <si>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</si>
  <si>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</si>
  <si>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</si>
  <si>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</si>
  <si>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</si>
  <si>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</si>
  <si>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</si>
  <si>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</si>
  <si>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</si>
  <si>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</si>
  <si>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</si>
  <si>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</si>
  <si>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</si>
  <si>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</si>
  <si>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</si>
  <si>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</si>
  <si>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</si>
  <si>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</si>
  <si>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</si>
  <si>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</si>
  <si>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</si>
  <si>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</si>
  <si>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</si>
  <si>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</si>
  <si>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</si>
  <si>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</si>
  <si>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</si>
  <si>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</si>
  <si>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</si>
  <si>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</si>
  <si>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</si>
  <si>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</si>
  <si>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</si>
  <si>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</si>
  <si>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</si>
  <si>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</si>
  <si>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</si>
  <si>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</si>
  <si>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</si>
  <si>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</si>
  <si>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</si>
  <si>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</si>
  <si>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</si>
  <si>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</si>
  <si>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</si>
  <si>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</si>
  <si>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</si>
  <si>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</si>
  <si>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</si>
  <si>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</si>
  <si>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</si>
  <si>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</si>
  <si>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</si>
  <si>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</si>
  <si>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</si>
  <si>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</si>
  <si>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</si>
  <si>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</si>
  <si>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</si>
  <si>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</si>
  <si>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</si>
  <si>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</si>
  <si>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</si>
  <si>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</si>
  <si>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</si>
  <si>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</si>
  <si>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</si>
  <si>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</si>
  <si>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</si>
  <si>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</si>
  <si>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</si>
  <si>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</si>
  <si>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</si>
  <si>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</si>
  <si>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</si>
  <si>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</si>
  <si>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</si>
  <si>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</si>
  <si>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</si>
  <si>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</si>
  <si>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</si>
  <si>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</si>
  <si>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</si>
  <si>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</si>
  <si>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</si>
  <si>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</si>
  <si>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</si>
  <si>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</si>
  <si>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</si>
  <si>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</si>
  <si>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</si>
  <si>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</si>
  <si>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</si>
  <si>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</si>
  <si>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</si>
  <si>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</si>
  <si>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</si>
  <si>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</si>
  <si>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</si>
  <si>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</si>
  <si>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</si>
  <si>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</si>
  <si>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</si>
  <si>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</si>
  <si>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</si>
  <si>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</si>
  <si>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</si>
  <si>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</si>
  <si>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</si>
  <si>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</si>
  <si>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</si>
  <si>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</si>
  <si>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</si>
  <si>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</si>
  <si>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</si>
  <si>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</si>
  <si>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</si>
  <si>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</si>
  <si>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</si>
  <si>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</si>
  <si>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</si>
  <si>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</si>
  <si>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</si>
  <si>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</si>
  <si>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</si>
  <si>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</si>
  <si>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</si>
  <si>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</si>
  <si>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</si>
  <si>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</si>
  <si>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</si>
  <si>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</si>
  <si>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</si>
  <si>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</si>
  <si>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</si>
  <si>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</si>
  <si>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</si>
  <si>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</si>
  <si>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</si>
  <si>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</si>
  <si>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</si>
  <si>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</si>
  <si>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</si>
  <si>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</si>
  <si>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</si>
  <si>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</si>
  <si>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</si>
  <si>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</si>
  <si>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</si>
  <si>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</si>
  <si>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</si>
  <si>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</si>
  <si>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</si>
  <si>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</si>
  <si>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</si>
  <si>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</si>
  <si>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</si>
  <si>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</si>
  <si>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</si>
  <si>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</si>
  <si>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</si>
  <si>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</si>
  <si>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</si>
  <si>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</si>
  <si>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</si>
  <si>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</si>
  <si>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</si>
  <si>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</si>
  <si>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</si>
  <si>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</si>
  <si>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</si>
  <si>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</si>
  <si>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</si>
  <si>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</si>
  <si>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</si>
  <si>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</si>
  <si>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</si>
  <si>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</si>
  <si>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</si>
  <si>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</si>
  <si>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</si>
  <si>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</si>
  <si>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</si>
  <si>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</si>
  <si>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</si>
  <si>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</si>
  <si>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</si>
  <si>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</si>
  <si>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</si>
  <si>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</si>
  <si>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</si>
  <si>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</si>
  <si>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</si>
  <si>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</si>
  <si>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</si>
  <si>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</si>
  <si>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</si>
  <si>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</si>
  <si>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</si>
  <si>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</si>
  <si>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</si>
  <si>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</si>
  <si>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</si>
  <si>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</si>
  <si>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</si>
  <si>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</si>
  <si>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</si>
  <si>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</si>
  <si>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</si>
  <si>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</si>
  <si>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</si>
  <si>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</si>
  <si>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</si>
  <si>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</si>
  <si>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</si>
  <si>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</si>
  <si>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</si>
  <si>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</si>
  <si>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</si>
  <si>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</si>
  <si>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</si>
  <si>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</si>
  <si>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</si>
  <si>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</si>
  <si>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</si>
  <si>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</si>
  <si>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</si>
  <si>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</si>
  <si>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</si>
  <si>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</si>
  <si>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</si>
  <si>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</si>
  <si>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</si>
  <si>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</si>
  <si>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</si>
  <si>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</si>
  <si>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</si>
  <si>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</si>
  <si>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</si>
  <si>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</si>
  <si>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</si>
  <si>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</si>
  <si>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</si>
  <si>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</si>
  <si>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</si>
  <si>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</si>
  <si>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</si>
  <si>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</si>
  <si>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</si>
  <si>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</si>
  <si>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</si>
  <si>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</si>
  <si>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</si>
  <si>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</si>
  <si>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</si>
  <si>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</si>
  <si>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</si>
  <si>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</si>
  <si>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</si>
  <si>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</si>
  <si>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</si>
  <si>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</si>
  <si>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</si>
  <si>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</si>
  <si>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</si>
  <si>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</si>
  <si>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</si>
  <si>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</si>
  <si>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</si>
  <si>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</si>
  <si>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</si>
  <si>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</si>
  <si>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</si>
  <si>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</si>
  <si>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</si>
  <si>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</si>
  <si>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</si>
  <si>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</si>
  <si>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</si>
  <si>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</si>
  <si>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</si>
  <si>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</si>
  <si>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</si>
  <si>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</si>
  <si>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</si>
  <si>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</si>
  <si>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</si>
  <si>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</si>
  <si>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</si>
  <si>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</si>
  <si>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</si>
  <si>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</si>
  <si>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</si>
  <si>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</si>
  <si>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</si>
  <si>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</si>
  <si>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</si>
  <si>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</si>
  <si>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</si>
  <si>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</si>
  <si>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</si>
  <si>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</si>
  <si>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</si>
  <si>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</si>
  <si>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</si>
  <si>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</si>
  <si>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</si>
  <si>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</si>
  <si>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</si>
  <si>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</si>
  <si>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</si>
  <si>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</si>
  <si>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</si>
  <si>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</si>
  <si>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</si>
  <si>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</si>
  <si>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</si>
  <si>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</si>
  <si>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</si>
  <si>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</si>
  <si>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</si>
  <si>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</si>
  <si>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</si>
  <si>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</si>
  <si>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</si>
  <si>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</si>
  <si>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</si>
  <si>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</si>
  <si>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</si>
  <si>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</si>
  <si>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</si>
  <si>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</si>
  <si>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</si>
  <si>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</si>
  <si>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</si>
  <si>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</si>
  <si>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</si>
  <si>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</si>
  <si>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</si>
  <si>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</si>
  <si>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</si>
  <si>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</si>
  <si>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</si>
  <si>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</si>
  <si>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</si>
  <si>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</si>
  <si>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</si>
  <si>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</si>
  <si>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</si>
  <si>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</si>
  <si>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</si>
  <si>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</si>
  <si>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</si>
  <si>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</si>
  <si>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</si>
  <si>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</si>
  <si>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</si>
  <si>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</si>
  <si>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</si>
  <si>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</si>
  <si>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</si>
  <si>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</si>
  <si>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</si>
  <si>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</si>
  <si>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</si>
  <si>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</si>
  <si>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</si>
  <si>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</si>
  <si>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</si>
  <si>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</si>
  <si>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</si>
  <si>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</si>
  <si>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</si>
  <si>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</si>
  <si>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</si>
  <si>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</si>
  <si>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</si>
  <si>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</si>
  <si>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</si>
  <si>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</si>
  <si>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</si>
  <si>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</si>
  <si>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</si>
  <si>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</si>
  <si>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</si>
  <si>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</si>
  <si>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</si>
  <si>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</si>
  <si>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</si>
  <si>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</si>
  <si>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</si>
  <si>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</si>
  <si>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</si>
  <si>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</si>
  <si>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</si>
  <si>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</si>
  <si>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</si>
  <si>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</si>
  <si>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</si>
  <si>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</si>
  <si>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</si>
  <si>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</si>
  <si>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</si>
  <si>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</si>
  <si>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</si>
  <si>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</si>
  <si>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</si>
  <si>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</si>
  <si>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</si>
  <si>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</si>
  <si>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</si>
  <si>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</si>
  <si>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</si>
  <si>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</si>
  <si>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</si>
  <si>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</si>
  <si>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</si>
  <si>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</si>
  <si>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</si>
  <si>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</si>
  <si>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</si>
  <si>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</si>
  <si>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</si>
  <si>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</si>
  <si>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</si>
  <si>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</si>
  <si>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</si>
  <si>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</si>
  <si>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</si>
  <si>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</si>
  <si>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</si>
  <si>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</si>
  <si>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</si>
  <si>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</si>
  <si>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</si>
  <si>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</si>
  <si>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</si>
  <si>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</si>
  <si>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</si>
  <si>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</si>
  <si>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</si>
  <si>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</si>
  <si>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</si>
  <si>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</si>
  <si>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</si>
  <si>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</si>
  <si>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</si>
  <si>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</si>
  <si>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</si>
  <si>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</si>
  <si>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</si>
  <si>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</si>
  <si>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</si>
  <si>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</si>
  <si>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</si>
  <si>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</si>
  <si>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</si>
  <si>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</si>
  <si>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</si>
  <si>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</si>
  <si>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</si>
  <si>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</si>
  <si>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</si>
  <si>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</si>
  <si>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</si>
  <si>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</si>
  <si>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</si>
  <si>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</si>
  <si>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</si>
  <si>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</si>
  <si>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</si>
  <si>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</si>
  <si>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</si>
  <si>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</si>
  <si>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</si>
  <si>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</si>
  <si>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</si>
  <si>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</si>
  <si>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</si>
  <si>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</si>
  <si>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</si>
  <si>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</si>
  <si>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</si>
  <si>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</si>
  <si>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</si>
  <si>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</si>
  <si>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</si>
  <si>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</si>
  <si>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</si>
  <si>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</si>
  <si>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</si>
  <si>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</si>
  <si>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</si>
  <si>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</si>
  <si>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</si>
  <si>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</si>
  <si>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</si>
  <si>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</si>
  <si>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</si>
  <si>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</si>
  <si>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</si>
  <si>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</si>
  <si>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</si>
  <si>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</si>
  <si>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</si>
  <si>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</si>
  <si>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</si>
  <si>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</si>
  <si>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</si>
  <si>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</si>
  <si>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</si>
  <si>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</si>
  <si>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</si>
  <si>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</si>
  <si>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</si>
  <si>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</si>
  <si>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</si>
  <si>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</si>
  <si>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</si>
  <si>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</si>
  <si>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</si>
  <si>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</si>
  <si>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</si>
  <si>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</si>
  <si>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</si>
  <si>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</si>
  <si>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</si>
  <si>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</si>
  <si>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</si>
  <si>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</si>
  <si>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</si>
  <si>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</si>
  <si>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</si>
  <si>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</si>
  <si>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</si>
  <si>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</si>
  <si>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</si>
  <si>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</si>
  <si>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</si>
  <si>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</si>
  <si>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</si>
  <si>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</si>
  <si>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</si>
  <si>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</si>
  <si>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</si>
  <si>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</si>
  <si>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</si>
  <si>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</si>
  <si>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</si>
  <si>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</si>
  <si>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</si>
  <si>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</si>
  <si>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</si>
  <si>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</si>
  <si>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</si>
  <si>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</si>
  <si>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</si>
  <si>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</si>
  <si>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</si>
  <si>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</si>
  <si>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</si>
  <si>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</si>
  <si>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</si>
  <si>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</si>
  <si>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</si>
  <si>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</si>
  <si>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</si>
  <si>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</si>
  <si>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</si>
  <si>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</si>
  <si>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</si>
  <si>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</si>
  <si>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</si>
  <si>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</si>
  <si>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</si>
  <si>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</si>
  <si>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</si>
  <si>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</si>
  <si>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</si>
  <si>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</si>
  <si>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</si>
  <si>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</si>
  <si>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</si>
  <si>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</si>
  <si>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</si>
  <si>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</si>
  <si>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</si>
  <si>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</si>
  <si>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</si>
  <si>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</si>
  <si>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</si>
  <si>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</si>
  <si>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</si>
  <si>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</si>
  <si>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</si>
  <si>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</si>
  <si>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</si>
  <si>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</si>
  <si>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</si>
  <si>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</si>
  <si>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</si>
  <si>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</si>
  <si>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</si>
  <si>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</si>
  <si>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</si>
  <si>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</si>
  <si>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</si>
  <si>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</si>
  <si>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</si>
  <si>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</si>
  <si>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</si>
  <si>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</si>
  <si>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</si>
  <si>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</si>
  <si>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</si>
  <si>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</si>
  <si>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</si>
  <si>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</si>
  <si>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</si>
  <si>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</si>
  <si>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</si>
  <si>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</si>
  <si>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</si>
  <si>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</si>
  <si>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</si>
  <si>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</si>
  <si>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</si>
  <si>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</si>
  <si>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</si>
  <si>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</si>
  <si>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</si>
  <si>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</si>
  <si>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</si>
  <si>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</si>
  <si>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</si>
  <si>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</si>
  <si>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</si>
  <si>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</si>
  <si>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</si>
  <si>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</si>
  <si>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</si>
  <si>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</si>
  <si>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</si>
  <si>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</si>
  <si>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</si>
  <si>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</si>
  <si>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</si>
  <si>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</si>
  <si>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</si>
  <si>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</si>
  <si>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</si>
  <si>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</si>
  <si>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</si>
  <si>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</si>
  <si>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</si>
  <si>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</si>
  <si>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</si>
  <si>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</si>
  <si>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</si>
  <si>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</si>
  <si>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</si>
  <si>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</si>
  <si>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</si>
  <si>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</si>
  <si>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</si>
  <si>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</si>
  <si>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</si>
  <si>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</si>
  <si>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</si>
  <si>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</si>
  <si>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</si>
  <si>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</si>
  <si>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</si>
  <si>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</si>
  <si>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</si>
  <si>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</si>
  <si>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</si>
  <si>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</si>
  <si>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</si>
  <si>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</si>
  <si>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</si>
  <si>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</si>
  <si>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</si>
  <si>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</si>
  <si>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</si>
  <si>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</si>
  <si>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</si>
  <si>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</si>
  <si>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</si>
  <si>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</si>
  <si>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</si>
  <si>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</si>
  <si>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</si>
  <si>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</si>
  <si>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</si>
  <si>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</si>
  <si>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</si>
  <si>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</si>
  <si>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</si>
  <si>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</si>
  <si>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</si>
  <si>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</si>
  <si>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</si>
  <si>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</si>
  <si>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</si>
  <si>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</si>
  <si>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</si>
  <si>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</si>
  <si>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</si>
  <si>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</si>
  <si>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</si>
  <si>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</si>
  <si>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</si>
  <si>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</si>
  <si>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</si>
  <si>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</si>
  <si>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</si>
  <si>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</si>
  <si>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</si>
  <si>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</si>
  <si>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</si>
  <si>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</si>
  <si>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</si>
  <si>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</si>
  <si>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</si>
  <si>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</si>
  <si>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</si>
  <si>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</si>
  <si>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</si>
  <si>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</si>
  <si>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</si>
  <si>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</si>
  <si>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</si>
  <si>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</si>
  <si>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</si>
  <si>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</si>
  <si>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</si>
  <si>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</si>
  <si>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</si>
  <si>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</si>
  <si>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</si>
  <si>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</si>
  <si>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</si>
  <si>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</si>
  <si>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</si>
  <si>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</si>
  <si>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</si>
  <si>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</si>
  <si>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</si>
  <si>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</si>
  <si>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</si>
  <si>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</si>
  <si>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</si>
  <si>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</si>
  <si>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</si>
  <si>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</si>
  <si>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</si>
  <si>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</si>
  <si>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</si>
  <si>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</si>
  <si>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</si>
  <si>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</si>
  <si>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</si>
  <si>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</si>
  <si>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</si>
  <si>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</si>
  <si>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</si>
  <si>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</si>
  <si>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</si>
  <si>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</si>
  <si>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</si>
  <si>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</si>
  <si>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</si>
  <si>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</si>
  <si>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</si>
  <si>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</si>
  <si>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</si>
  <si>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</si>
  <si>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</si>
  <si>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</si>
  <si>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</si>
  <si>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</si>
  <si>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</si>
  <si>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</si>
  <si>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</si>
  <si>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</si>
  <si>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</si>
  <si>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</si>
  <si>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</si>
  <si>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</si>
  <si>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</si>
  <si>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</si>
  <si>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</si>
  <si>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</si>
  <si>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</si>
  <si>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</si>
  <si>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</si>
  <si>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</si>
  <si>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</si>
  <si>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</si>
  <si>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</si>
  <si>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</si>
  <si>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</si>
  <si>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</si>
  <si>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</si>
  <si>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</si>
  <si>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</si>
  <si>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</si>
  <si>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</si>
  <si>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</si>
  <si>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</si>
  <si>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</si>
  <si>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</si>
  <si>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</si>
  <si>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</si>
  <si>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</si>
  <si>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</si>
  <si>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</si>
  <si>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</si>
  <si>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</si>
  <si>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</si>
  <si>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</si>
  <si>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</si>
  <si>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</si>
  <si>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</si>
  <si>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</si>
  <si>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</si>
  <si>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</si>
  <si>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</si>
  <si>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</si>
  <si>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</si>
  <si>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</si>
  <si>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</si>
  <si>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</si>
  <si>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</si>
  <si>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</si>
  <si>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</si>
  <si>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</si>
  <si>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</si>
  <si>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</si>
  <si>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</si>
  <si>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</si>
  <si>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</si>
  <si>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</si>
  <si>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</si>
  <si>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</si>
  <si>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</si>
  <si>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</si>
  <si>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</si>
  <si>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</si>
  <si>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</si>
  <si>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</si>
  <si>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</si>
  <si>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</si>
  <si>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</si>
  <si>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</si>
  <si>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</si>
  <si>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</si>
  <si>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</si>
  <si>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</si>
  <si>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</si>
  <si>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</si>
  <si>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</si>
  <si>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</si>
  <si>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</si>
  <si>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</si>
  <si>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</si>
  <si>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</si>
  <si>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</si>
  <si>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</si>
  <si>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</si>
  <si>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</si>
  <si>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</si>
  <si>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</si>
  <si>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</si>
  <si>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</si>
  <si>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</si>
  <si>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</si>
  <si>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</si>
  <si>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</si>
  <si>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</si>
  <si>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</si>
  <si>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</si>
  <si>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</si>
  <si>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</si>
  <si>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</si>
  <si>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</si>
  <si>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</si>
  <si>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</si>
  <si>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</si>
  <si>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</si>
  <si>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</si>
  <si>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</si>
  <si>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</si>
  <si>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</si>
  <si>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</si>
  <si>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</si>
  <si>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</si>
  <si>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</si>
  <si>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</si>
  <si>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</si>
  <si>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</si>
  <si>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</si>
  <si>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</si>
  <si>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</si>
  <si>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</si>
  <si>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</si>
  <si>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</si>
  <si>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</si>
  <si>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</si>
  <si>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</si>
  <si>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</si>
  <si>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</si>
  <si>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</si>
  <si>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</si>
  <si>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</si>
  <si>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</si>
  <si>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</si>
  <si>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</si>
  <si>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</si>
  <si>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</si>
  <si>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</si>
  <si>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</si>
  <si>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</si>
  <si>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</si>
  <si>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</si>
  <si>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</si>
  <si>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</si>
  <si>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</si>
  <si>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</si>
  <si>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</si>
  <si>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</si>
  <si>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</si>
  <si>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</si>
  <si>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</si>
  <si>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</si>
  <si>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</si>
  <si>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</si>
  <si>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</si>
  <si>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</si>
  <si>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</si>
  <si>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</si>
  <si>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</si>
  <si>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</si>
  <si>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</si>
  <si>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</si>
  <si>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</si>
  <si>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</si>
  <si>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</si>
  <si>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</si>
  <si>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</si>
  <si>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</si>
  <si>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</si>
  <si>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</si>
  <si>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</si>
  <si>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</si>
  <si>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</si>
  <si>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</si>
  <si>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</si>
  <si>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</si>
  <si>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</si>
  <si>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</si>
  <si>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</si>
  <si>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</si>
  <si>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</si>
  <si>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</si>
  <si>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</si>
  <si>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</si>
  <si>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</si>
  <si>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</si>
  <si>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</si>
  <si>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</si>
  <si>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</si>
  <si>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</si>
  <si>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</si>
  <si>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</si>
  <si>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</si>
  <si>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</si>
  <si>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</si>
  <si>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</si>
  <si>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</si>
  <si>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</si>
  <si>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</si>
  <si>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</si>
  <si>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</si>
  <si>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</si>
  <si>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</si>
  <si>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</si>
  <si>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</si>
  <si>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</si>
  <si>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</si>
  <si>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</si>
  <si>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</si>
  <si>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</si>
  <si>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</si>
  <si>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</si>
  <si>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</si>
  <si>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</si>
  <si>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</si>
  <si>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</si>
  <si>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</si>
  <si>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</si>
  <si>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</si>
  <si>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</si>
  <si>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</si>
  <si>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</si>
  <si>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</si>
  <si>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</si>
  <si>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</si>
  <si>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</si>
  <si>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</si>
  <si>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</si>
  <si>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</si>
  <si>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</si>
  <si>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</si>
  <si>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</si>
  <si>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</si>
  <si>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</si>
  <si>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</si>
  <si>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</si>
  <si>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</si>
  <si>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</si>
  <si>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</si>
  <si>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</si>
  <si>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</si>
  <si>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</si>
  <si>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</si>
  <si>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</si>
  <si>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</si>
  <si>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</si>
  <si>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</si>
  <si>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</si>
  <si>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</si>
  <si>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</si>
  <si>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</si>
  <si>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</si>
  <si>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</si>
  <si>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</si>
  <si>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</si>
  <si>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</si>
  <si>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</si>
  <si>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</si>
  <si>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</si>
  <si>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</si>
  <si>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</si>
  <si>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</si>
  <si>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</si>
  <si>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</si>
  <si>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</si>
  <si>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</si>
  <si>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</si>
  <si>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</si>
  <si>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</si>
  <si>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</si>
  <si>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</si>
  <si>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</si>
  <si>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</si>
  <si>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</si>
  <si>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</si>
  <si>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</si>
  <si>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</si>
  <si>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</si>
  <si>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</si>
  <si>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</si>
  <si>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</si>
  <si>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</si>
  <si>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</si>
  <si>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</si>
  <si>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</si>
  <si>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</si>
  <si>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</si>
  <si>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</si>
  <si>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</si>
  <si>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</si>
  <si>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</si>
  <si>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</si>
  <si>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</si>
  <si>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</si>
  <si>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</si>
  <si>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</si>
  <si>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</si>
  <si>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</si>
  <si>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</si>
  <si>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</si>
  <si>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</si>
  <si>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</si>
  <si>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</si>
  <si>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</si>
  <si>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</si>
  <si>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</si>
  <si>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</si>
  <si>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</si>
  <si>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</si>
  <si>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</si>
  <si>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</si>
  <si>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</si>
  <si>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</si>
  <si>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</si>
  <si>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</si>
  <si>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</si>
  <si>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</si>
  <si>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</si>
  <si>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</si>
  <si>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</si>
  <si>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</si>
  <si>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</si>
  <si>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</si>
  <si>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</si>
  <si>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</si>
  <si>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</si>
  <si>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</si>
  <si>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</si>
  <si>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</si>
  <si>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</si>
  <si>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</si>
  <si>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</si>
  <si>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</si>
  <si>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</si>
  <si>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</si>
  <si>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</si>
  <si>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</si>
  <si>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</si>
  <si>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</si>
  <si>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</si>
  <si>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</si>
  <si>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</si>
  <si>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</si>
  <si>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</si>
  <si>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</si>
  <si>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</si>
  <si>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</si>
  <si>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</si>
  <si>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</si>
  <si>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</si>
  <si>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</si>
  <si>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</si>
  <si>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</si>
  <si>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</si>
  <si>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</si>
  <si>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</si>
  <si>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</si>
  <si>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</si>
  <si>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</si>
  <si>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</si>
  <si>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</si>
  <si>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</si>
  <si>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</si>
  <si>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</si>
  <si>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</si>
  <si>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</si>
  <si>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</si>
  <si>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</si>
  <si>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</si>
  <si>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</si>
  <si>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</si>
  <si>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</si>
  <si>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</si>
  <si>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</si>
  <si>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</si>
  <si>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</si>
  <si>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</si>
  <si>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</si>
  <si>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</si>
  <si>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</si>
  <si>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</si>
  <si>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</si>
  <si>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</si>
  <si>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</si>
  <si>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</si>
  <si>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</si>
  <si>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</si>
  <si>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</si>
  <si>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</si>
  <si>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</si>
  <si>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</si>
  <si>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</si>
  <si>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</si>
  <si>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</si>
  <si>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</si>
  <si>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</si>
  <si>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</si>
  <si>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</si>
  <si>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</si>
  <si>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</si>
  <si>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</si>
  <si>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</si>
  <si>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</si>
  <si>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</si>
  <si>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</si>
  <si>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</si>
  <si>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</si>
  <si>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</si>
  <si>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</si>
  <si>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</si>
  <si>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</si>
  <si>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</si>
  <si>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</si>
  <si>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</si>
  <si>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</si>
  <si>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</si>
  <si>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</si>
  <si>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</si>
  <si>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</si>
  <si>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</si>
  <si>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</si>
  <si>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</si>
  <si>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</si>
  <si>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</si>
  <si>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</si>
  <si>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</si>
  <si>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</si>
  <si>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</si>
  <si>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</si>
  <si>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</si>
  <si>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</si>
  <si>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</si>
  <si>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</si>
  <si>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</si>
  <si>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</si>
  <si>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</si>
  <si>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</si>
  <si>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</si>
  <si>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</si>
  <si>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</si>
  <si>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</si>
  <si>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</si>
  <si>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</si>
  <si>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</si>
  <si>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</si>
  <si>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</si>
  <si>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</si>
  <si>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</si>
  <si>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</si>
  <si>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</si>
  <si>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</si>
  <si>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</si>
  <si>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</si>
  <si>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</si>
  <si>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</si>
  <si>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</si>
  <si>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</si>
  <si>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</si>
  <si>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</si>
  <si>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</si>
  <si>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</si>
  <si>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</si>
  <si>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</si>
  <si>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</si>
  <si>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</si>
  <si>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</si>
  <si>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</si>
  <si>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</si>
  <si>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</si>
  <si>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</si>
  <si>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</si>
  <si>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</si>
  <si>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</si>
  <si>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</si>
  <si>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</si>
  <si>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</si>
  <si>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</si>
  <si>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</si>
  <si>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</si>
  <si>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</si>
  <si>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</si>
  <si>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</si>
  <si>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</si>
  <si>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</si>
  <si>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</si>
  <si>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</si>
  <si>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</si>
  <si>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</si>
  <si>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</si>
  <si>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</si>
  <si>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</si>
  <si>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</si>
  <si>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</si>
  <si>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</si>
  <si>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</si>
  <si>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</si>
  <si>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</si>
  <si>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</si>
  <si>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</si>
  <si>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</si>
  <si>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</si>
  <si>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</si>
  <si>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</si>
  <si>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</si>
  <si>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</si>
  <si>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</si>
  <si>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</si>
  <si>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</si>
  <si>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</si>
  <si>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</si>
  <si>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</si>
  <si>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</si>
  <si>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</si>
  <si>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</si>
  <si>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</si>
  <si>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</si>
  <si>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</si>
  <si>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</si>
  <si>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</si>
  <si>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</si>
  <si>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</si>
  <si>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</si>
  <si>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</si>
  <si>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</si>
  <si>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</si>
  <si>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</si>
  <si>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</si>
  <si>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</si>
  <si>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</si>
  <si>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</si>
  <si>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</si>
  <si>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</si>
  <si>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</si>
  <si>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</si>
  <si>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</si>
  <si>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</si>
  <si>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</si>
  <si>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</si>
  <si>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</si>
  <si>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</si>
  <si>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</si>
  <si>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</si>
  <si>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</si>
  <si>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</si>
  <si>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</si>
  <si>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</si>
  <si>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</si>
  <si>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</si>
  <si>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</si>
  <si>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</si>
  <si>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</si>
  <si>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</si>
  <si>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</si>
  <si>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</si>
  <si>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</si>
  <si>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</si>
  <si>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</si>
  <si>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</si>
  <si>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</si>
  <si>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</si>
  <si>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</si>
  <si>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</si>
  <si>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</si>
  <si>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</si>
  <si>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</si>
  <si>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</si>
  <si>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</si>
  <si>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</si>
  <si>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</si>
  <si>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</si>
  <si>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</si>
  <si>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</si>
  <si>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</si>
  <si>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</si>
  <si>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</si>
  <si>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</si>
  <si>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</si>
  <si>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</si>
  <si>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</si>
  <si>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</si>
  <si>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</si>
  <si>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</si>
  <si>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</si>
  <si>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</si>
  <si>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</si>
  <si>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</si>
  <si>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</si>
  <si>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</si>
  <si>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</si>
  <si>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</si>
  <si>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</si>
  <si>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</si>
  <si>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</si>
  <si>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</si>
  <si>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</si>
  <si>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</si>
  <si>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</si>
  <si>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</si>
  <si>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</si>
  <si>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</si>
  <si>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</si>
  <si>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</si>
  <si>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</si>
  <si>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</si>
  <si>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</si>
  <si>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</si>
  <si>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</si>
  <si>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</si>
  <si>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</si>
  <si>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</si>
  <si>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</si>
  <si>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</si>
  <si>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</si>
  <si>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</si>
  <si>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</si>
  <si>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</si>
  <si>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</si>
  <si>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</si>
  <si>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</si>
  <si>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</si>
  <si>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</si>
  <si>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</si>
  <si>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</si>
  <si>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</si>
  <si>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</si>
  <si>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</si>
  <si>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</si>
  <si>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</si>
  <si>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</si>
  <si>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</si>
  <si>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</si>
  <si>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</si>
  <si>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</si>
  <si>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</si>
  <si>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</si>
  <si>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</si>
  <si>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</si>
  <si>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</si>
  <si>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</si>
  <si>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</si>
  <si>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</si>
  <si>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</si>
  <si>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</si>
  <si>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</si>
  <si>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</si>
  <si>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</si>
  <si>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</si>
  <si>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</si>
  <si>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</si>
  <si>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</si>
  <si>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</si>
  <si>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</si>
  <si>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</si>
  <si>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</si>
  <si>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</si>
  <si>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</si>
  <si>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</si>
  <si>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</si>
  <si>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</si>
  <si>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</si>
  <si>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</si>
  <si>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</si>
  <si>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</si>
  <si>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</si>
  <si>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</si>
  <si>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</si>
  <si>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</si>
  <si>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</si>
  <si>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</si>
  <si>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</si>
  <si>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</si>
  <si>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</si>
  <si>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</si>
  <si>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</si>
  <si>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</si>
  <si>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</si>
  <si>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</si>
  <si>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</si>
  <si>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</si>
  <si>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</si>
  <si>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</si>
  <si>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</si>
  <si>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</si>
  <si>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</si>
  <si>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</si>
  <si>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</si>
  <si>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</si>
  <si>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</si>
  <si>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</si>
  <si>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</si>
  <si>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</si>
  <si>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</si>
  <si>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</si>
  <si>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</si>
  <si>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</si>
  <si>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</si>
  <si>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</si>
  <si>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</si>
  <si>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</si>
  <si>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</si>
  <si>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</si>
  <si>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</si>
  <si>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</si>
  <si>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</si>
  <si>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</si>
  <si>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</si>
  <si>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</si>
  <si>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</si>
  <si>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</si>
  <si>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</si>
  <si>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</si>
  <si>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</si>
  <si>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</si>
  <si>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</si>
  <si>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</si>
  <si>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</si>
  <si>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</si>
  <si>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</si>
  <si>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</si>
  <si>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</si>
  <si>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</si>
  <si>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</si>
  <si>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</si>
  <si>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</si>
  <si>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</si>
  <si>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</si>
  <si>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</si>
  <si>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</si>
  <si>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</si>
  <si>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</si>
  <si>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</si>
  <si>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</si>
  <si>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</si>
  <si>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</si>
  <si>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</si>
  <si>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</si>
  <si>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</si>
  <si>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</si>
  <si>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</si>
  <si>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</si>
  <si>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</si>
  <si>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</si>
  <si>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</si>
  <si>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</si>
  <si>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</si>
  <si>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</si>
  <si>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</si>
  <si>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</si>
  <si>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</si>
  <si>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</si>
  <si>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</si>
  <si>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</si>
  <si>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</si>
  <si>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</si>
  <si>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</si>
  <si>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</si>
  <si>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</si>
  <si>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</si>
  <si>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</si>
  <si>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</si>
  <si>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</si>
  <si>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</si>
  <si>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</si>
  <si>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</si>
  <si>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</si>
  <si>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</si>
  <si>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</si>
  <si>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</si>
  <si>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</si>
  <si>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</si>
  <si>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</si>
  <si>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</si>
  <si>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</si>
  <si>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</si>
  <si>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</si>
  <si>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</si>
  <si>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</si>
  <si>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</si>
  <si>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</si>
  <si>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</si>
  <si>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</si>
  <si>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</si>
  <si>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</si>
  <si>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</si>
  <si>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</si>
  <si>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</si>
  <si>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</si>
  <si>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</si>
  <si>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</si>
  <si>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</si>
  <si>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</si>
  <si>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</si>
  <si>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</si>
  <si>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</si>
  <si>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</si>
  <si>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</si>
  <si>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</si>
  <si>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</si>
  <si>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</si>
  <si>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</si>
  <si>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</si>
  <si>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</si>
  <si>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</si>
  <si>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</si>
  <si>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</si>
  <si>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</si>
  <si>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</si>
  <si>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</si>
  <si>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</si>
  <si>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</si>
  <si>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</si>
  <si>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</si>
  <si>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</si>
  <si>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</si>
  <si>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</si>
  <si>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</si>
  <si>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</si>
  <si>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</si>
  <si>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</si>
  <si>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</si>
  <si>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</si>
  <si>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</si>
  <si>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</si>
  <si>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</si>
  <si>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</si>
  <si>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</si>
  <si>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</si>
  <si>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</si>
  <si>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</si>
  <si>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</si>
  <si>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</si>
  <si>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</si>
  <si>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</si>
  <si>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</si>
  <si>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</si>
  <si>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</si>
  <si>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</si>
  <si>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</si>
  <si>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</si>
  <si>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</si>
  <si>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</si>
  <si>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</si>
  <si>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</si>
  <si>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</si>
  <si>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</si>
  <si>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</si>
  <si>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</si>
  <si>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</si>
  <si>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</si>
  <si>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</si>
  <si>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</si>
  <si>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</si>
  <si>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</si>
  <si>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</si>
  <si>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</si>
  <si>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</si>
  <si>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</si>
  <si>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</si>
  <si>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</si>
  <si>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</si>
  <si>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</si>
  <si>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</si>
  <si>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</si>
  <si>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</si>
  <si>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</si>
  <si>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</si>
  <si>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</si>
  <si>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</si>
  <si>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</si>
  <si>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</si>
  <si>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</si>
  <si>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</si>
  <si>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</si>
  <si>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</si>
  <si>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</si>
  <si>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</si>
  <si>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</si>
  <si>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</si>
  <si>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</si>
  <si>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</si>
  <si>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</si>
  <si>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</si>
  <si>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</si>
  <si>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</si>
  <si>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</si>
  <si>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</si>
  <si>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</si>
  <si>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</si>
  <si>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</si>
  <si>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</si>
  <si>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</si>
  <si>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</si>
  <si>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</si>
  <si>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</si>
  <si>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</si>
  <si>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</si>
  <si>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</si>
  <si>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</si>
  <si>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</si>
  <si>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</si>
  <si>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</si>
  <si>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</si>
  <si>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</si>
  <si>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</si>
  <si>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</si>
  <si>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</si>
  <si>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</si>
  <si>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</si>
  <si>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</si>
  <si>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</si>
  <si>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</si>
  <si>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</si>
  <si>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</si>
  <si>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</si>
  <si>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</si>
  <si>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</si>
  <si>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</si>
  <si>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</si>
  <si>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</si>
  <si>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</si>
  <si>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</si>
  <si>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</si>
  <si>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</si>
  <si>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</si>
  <si>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</si>
  <si>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</si>
  <si>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</si>
  <si>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</si>
  <si>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</si>
  <si>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</si>
  <si>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</si>
  <si>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</si>
  <si>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</si>
  <si>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</si>
  <si>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</si>
  <si>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</si>
  <si>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</si>
  <si>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</si>
  <si>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</si>
  <si>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</si>
  <si>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</si>
  <si>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</si>
  <si>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</si>
  <si>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</si>
  <si>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</si>
  <si>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</si>
  <si>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</si>
  <si>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</si>
  <si>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</si>
  <si>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</si>
  <si>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</si>
  <si>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</si>
  <si>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</si>
  <si>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</si>
  <si>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</si>
  <si>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</si>
  <si>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</si>
  <si>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</si>
  <si>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</si>
  <si>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</si>
  <si>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</si>
  <si>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</si>
  <si>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</si>
  <si>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</si>
  <si>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</si>
  <si>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</si>
  <si>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</si>
  <si>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</si>
  <si>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</si>
  <si>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</si>
  <si>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</si>
  <si>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</si>
  <si>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</si>
  <si>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</si>
  <si>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</si>
  <si>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</si>
  <si>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</si>
  <si>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</si>
  <si>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</si>
  <si>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</si>
  <si>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</si>
  <si>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</si>
  <si>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</si>
  <si>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</si>
  <si>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</si>
  <si>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</si>
  <si>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</si>
  <si>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</si>
  <si>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</si>
  <si>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</si>
  <si>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</si>
  <si>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</si>
  <si>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</si>
  <si>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</si>
  <si>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</si>
  <si>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</si>
  <si>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</si>
  <si>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</si>
  <si>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</si>
  <si>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</si>
  <si>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</si>
  <si>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</si>
  <si>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</si>
  <si>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</si>
  <si>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</si>
  <si>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</si>
  <si>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</si>
  <si>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</si>
  <si>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</si>
  <si>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</si>
  <si>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</si>
  <si>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</si>
  <si>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</si>
  <si>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</si>
  <si>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</si>
  <si>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</si>
  <si>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</si>
  <si>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</si>
  <si>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</si>
  <si>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</si>
  <si>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</si>
  <si>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</si>
  <si>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</si>
  <si>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</si>
  <si>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</si>
  <si>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</si>
  <si>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</si>
  <si>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</si>
  <si>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</si>
  <si>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</si>
  <si>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</si>
  <si>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</si>
  <si>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</si>
  <si>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</si>
  <si>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</si>
  <si>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</si>
  <si>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</si>
  <si>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</si>
  <si>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</si>
  <si>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</si>
  <si>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</si>
  <si>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</si>
  <si>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</si>
  <si>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</si>
  <si>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</si>
  <si>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</si>
  <si>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</si>
  <si>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</si>
  <si>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</si>
  <si>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</si>
  <si>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</si>
  <si>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</si>
  <si>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</si>
  <si>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</si>
  <si>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</si>
  <si>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</si>
  <si>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</si>
  <si>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</si>
  <si>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</si>
  <si>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</si>
  <si>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</si>
  <si>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</si>
  <si>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</si>
  <si>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</si>
  <si>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</si>
  <si>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</si>
  <si>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</si>
  <si>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</si>
  <si>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</si>
  <si>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</si>
  <si>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</si>
  <si>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</si>
  <si>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</si>
  <si>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</si>
  <si>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</si>
  <si>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</si>
  <si>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</si>
  <si>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</si>
  <si>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</si>
  <si>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</si>
  <si>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</si>
  <si>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</si>
  <si>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</si>
  <si>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</si>
  <si>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</si>
  <si>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</si>
  <si>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</si>
  <si>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</si>
  <si>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</si>
  <si>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</si>
  <si>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</si>
  <si>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</si>
  <si>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</si>
  <si>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</si>
  <si>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</si>
  <si>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</si>
  <si>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</si>
  <si>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</si>
  <si>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</si>
  <si>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</si>
  <si>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</si>
  <si>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</si>
  <si>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</si>
  <si>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</si>
  <si>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</si>
  <si>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</si>
  <si>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</si>
  <si>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</si>
  <si>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</si>
  <si>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</si>
  <si>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</si>
  <si>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</si>
  <si>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</si>
  <si>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</si>
  <si>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</si>
  <si>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</si>
  <si>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</si>
  <si>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</si>
  <si>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</si>
  <si>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</si>
  <si>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</si>
  <si>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</si>
  <si>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</si>
  <si>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</si>
  <si>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</si>
  <si>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</si>
  <si>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</si>
  <si>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</si>
  <si>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</si>
  <si>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</si>
  <si>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</si>
  <si>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</si>
  <si>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</si>
  <si>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</si>
  <si>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</si>
  <si>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</si>
  <si>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</si>
  <si>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</si>
  <si>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</si>
  <si>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</si>
  <si>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</si>
  <si>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</si>
  <si>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</si>
  <si>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</si>
  <si>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</si>
  <si>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</si>
  <si>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</si>
  <si>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</si>
  <si>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</si>
  <si>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</si>
  <si>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</si>
  <si>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</si>
  <si>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</si>
  <si>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</si>
  <si>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</si>
  <si>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</si>
  <si>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</si>
  <si>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</si>
  <si>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</si>
  <si>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</si>
  <si>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</si>
  <si>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</si>
  <si>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</si>
  <si>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</si>
  <si>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</si>
  <si>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</si>
  <si>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</si>
  <si>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</si>
  <si>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</si>
  <si>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</si>
  <si>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</si>
  <si>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</si>
  <si>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</si>
  <si>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</si>
  <si>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</si>
  <si>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</si>
  <si>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</si>
  <si>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</si>
  <si>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</si>
  <si>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</si>
  <si>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</si>
  <si>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</si>
  <si>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</si>
  <si>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</si>
  <si>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</si>
  <si>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</si>
  <si>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</si>
  <si>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</si>
  <si>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</si>
  <si>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</si>
  <si>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</si>
  <si>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</si>
  <si>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</si>
  <si>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</si>
  <si>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</si>
  <si>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</si>
  <si>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</si>
  <si>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</si>
  <si>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</si>
  <si>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</si>
  <si>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</si>
  <si>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</si>
  <si>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</si>
  <si>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</si>
  <si>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</si>
  <si>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</si>
  <si>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</si>
  <si>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</si>
  <si>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</si>
  <si>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</si>
  <si>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</si>
  <si>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</si>
  <si>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</si>
  <si>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</si>
  <si>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</si>
  <si>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</si>
  <si>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</si>
  <si>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</si>
  <si>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</si>
  <si>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</si>
  <si>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</si>
  <si>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</si>
  <si>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</si>
  <si>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</si>
  <si>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</si>
  <si>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</si>
  <si>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</si>
  <si>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</si>
  <si>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</si>
  <si>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</si>
  <si>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</si>
  <si>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</si>
  <si>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</si>
  <si>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</si>
  <si>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</si>
  <si>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</si>
  <si>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</si>
  <si>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</si>
  <si>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</si>
  <si>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</si>
  <si>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</si>
  <si>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</si>
  <si>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</si>
  <si>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</si>
  <si>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</si>
  <si>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</si>
  <si>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</si>
  <si>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</si>
  <si>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</si>
  <si>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</si>
  <si>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</si>
  <si>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</si>
  <si>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</si>
  <si>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</si>
  <si>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</si>
  <si>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</si>
  <si>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</si>
  <si>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</si>
  <si>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</si>
  <si>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</si>
  <si>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</si>
  <si>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</si>
  <si>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</si>
  <si>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</si>
  <si>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</si>
  <si>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</si>
  <si>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</si>
  <si>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</si>
  <si>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</si>
  <si>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</si>
  <si>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</si>
  <si>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</si>
  <si>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</si>
  <si>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</si>
  <si>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</si>
  <si>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</si>
  <si>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</si>
  <si>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</si>
  <si>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</si>
  <si>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</si>
  <si>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</si>
  <si>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</si>
  <si>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</si>
  <si>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</si>
  <si>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</si>
  <si>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</si>
  <si>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</si>
  <si>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</si>
  <si>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</si>
  <si>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</si>
  <si>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</si>
  <si>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</si>
  <si>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</si>
  <si>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</si>
  <si>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</si>
  <si>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</si>
  <si>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</si>
  <si>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</si>
  <si>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</si>
  <si>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</si>
  <si>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</si>
  <si>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</si>
  <si>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</si>
  <si>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</si>
  <si>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</si>
  <si>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</si>
  <si>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</si>
  <si>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</si>
  <si>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</si>
  <si>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</si>
  <si>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</si>
  <si>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</si>
  <si>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</si>
  <si>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</si>
  <si>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</si>
  <si>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</si>
  <si>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</si>
  <si>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</si>
  <si>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</si>
  <si>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</si>
  <si>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</si>
  <si>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</si>
  <si>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</si>
  <si>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</si>
  <si>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</si>
  <si>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</si>
  <si>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</si>
  <si>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</si>
  <si>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</si>
  <si>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</si>
  <si>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</si>
  <si>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</si>
  <si>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</si>
  <si>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</si>
  <si>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</si>
  <si>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</si>
  <si>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</si>
  <si>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</si>
  <si>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</si>
  <si>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</si>
  <si>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</si>
  <si>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</si>
  <si>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</si>
  <si>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</si>
  <si>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</si>
  <si>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</si>
  <si>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</si>
  <si>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</si>
  <si>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</si>
  <si>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</si>
  <si>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</si>
  <si>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</si>
  <si>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</si>
  <si>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</si>
  <si>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</si>
  <si>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</si>
  <si>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</si>
  <si>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</si>
  <si>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</si>
  <si>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</si>
  <si>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</si>
  <si>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</si>
  <si>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</si>
  <si>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</si>
  <si>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</si>
  <si>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</si>
  <si>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</si>
  <si>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</si>
  <si>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</si>
  <si>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</si>
  <si>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</si>
  <si>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</si>
  <si>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</si>
  <si>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</si>
  <si>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</si>
  <si>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</si>
  <si>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</si>
  <si>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</si>
  <si>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</si>
  <si>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</si>
  <si>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</si>
  <si>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</si>
  <si>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</si>
  <si>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</si>
  <si>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</si>
  <si>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</si>
  <si>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</si>
  <si>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</si>
  <si>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</si>
  <si>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</si>
  <si>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</si>
  <si>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</si>
  <si>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</si>
  <si>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</si>
  <si>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</si>
  <si>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</si>
  <si>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</si>
  <si>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</si>
  <si>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</si>
  <si>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</si>
  <si>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</si>
  <si>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</si>
  <si>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</si>
  <si>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</si>
  <si>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</si>
  <si>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</si>
  <si>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</si>
  <si>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</si>
  <si>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</si>
  <si>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</si>
  <si>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</si>
  <si>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</si>
  <si>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</si>
  <si>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</si>
  <si>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</si>
  <si>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</si>
  <si>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</si>
  <si>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</si>
  <si>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</si>
  <si>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</si>
  <si>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</si>
  <si>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</si>
  <si>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</si>
  <si>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</si>
  <si>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</si>
  <si>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</si>
  <si>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</si>
  <si>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</si>
  <si>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</si>
  <si>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</si>
  <si>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</si>
  <si>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</si>
  <si>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</si>
  <si>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</si>
  <si>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</si>
  <si>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</si>
  <si>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</si>
  <si>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</si>
  <si>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</si>
  <si>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</si>
  <si>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</si>
  <si>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</si>
  <si>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</si>
  <si>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</si>
  <si>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</si>
  <si>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</si>
  <si>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</si>
  <si>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</si>
  <si>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</si>
  <si>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</si>
  <si>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</si>
  <si>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</si>
  <si>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</si>
  <si>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</si>
  <si>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</si>
  <si>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</si>
  <si>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</si>
  <si>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</si>
  <si>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</si>
  <si>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</si>
  <si>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</si>
  <si>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</si>
  <si>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</si>
  <si>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</si>
  <si>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</si>
  <si>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</si>
  <si>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</si>
  <si>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</si>
  <si>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</si>
  <si>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</si>
  <si>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</si>
  <si>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</si>
  <si>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</si>
  <si>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</si>
  <si>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</si>
  <si>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</si>
  <si>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</si>
  <si>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</si>
  <si>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</si>
  <si>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</si>
  <si>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</si>
  <si>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</si>
  <si>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</si>
  <si>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</si>
  <si>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</si>
  <si>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</si>
  <si>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</si>
  <si>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</si>
  <si>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</si>
  <si>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</si>
  <si>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</si>
  <si>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</si>
  <si>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</si>
  <si>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</si>
  <si>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</si>
  <si>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</si>
  <si>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</si>
  <si>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</si>
  <si>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</si>
  <si>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</si>
  <si>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</si>
  <si>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</si>
  <si>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</si>
  <si>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</si>
  <si>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</si>
  <si>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</si>
  <si>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</si>
  <si>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</si>
  <si>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</si>
  <si>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</si>
  <si>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</si>
  <si>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</si>
  <si>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</si>
  <si>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</si>
  <si>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</si>
  <si>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</si>
  <si>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</si>
  <si>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</si>
  <si>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</si>
  <si>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</si>
  <si>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</si>
  <si>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</si>
  <si>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</si>
  <si>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</si>
  <si>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</si>
  <si>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</si>
  <si>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</si>
  <si>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</si>
  <si>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</si>
  <si>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</si>
  <si>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</si>
  <si>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</si>
  <si>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</si>
  <si>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</si>
  <si>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</si>
  <si>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</si>
  <si>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</si>
  <si>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</si>
  <si>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</si>
  <si>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</si>
  <si>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</si>
  <si>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</si>
  <si>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</si>
  <si>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</si>
  <si>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</si>
  <si>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</si>
  <si>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</si>
  <si>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</si>
  <si>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</si>
  <si>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</si>
  <si>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</si>
  <si>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</si>
  <si>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</si>
  <si>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</si>
  <si>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</si>
  <si>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</si>
  <si>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</si>
  <si>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</si>
  <si>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</si>
  <si>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</si>
  <si>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</si>
  <si>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</si>
  <si>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</si>
  <si>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</si>
  <si>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</si>
  <si>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</si>
  <si>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</si>
  <si>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</si>
  <si>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</si>
  <si>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</si>
  <si>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</si>
  <si>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</si>
  <si>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</si>
  <si>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</si>
  <si>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</si>
  <si>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</si>
  <si>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</si>
  <si>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</si>
  <si>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</si>
  <si>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</si>
  <si>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</si>
  <si>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</si>
  <si>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</si>
  <si>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</si>
  <si>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</si>
  <si>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</si>
  <si>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</si>
  <si>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</si>
  <si>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</si>
  <si>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</si>
  <si>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</si>
  <si>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</si>
  <si>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</si>
  <si>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</si>
  <si>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</si>
  <si>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</si>
  <si>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</si>
  <si>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</si>
  <si>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</si>
  <si>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</si>
  <si>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</si>
  <si>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</si>
  <si>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</si>
  <si>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</si>
  <si>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</si>
  <si>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</si>
  <si>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</si>
  <si>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</si>
  <si>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</si>
  <si>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</si>
  <si>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</si>
  <si>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</si>
  <si>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</si>
  <si>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</si>
  <si>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</si>
  <si>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</si>
  <si>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</si>
  <si>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</si>
  <si>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</si>
  <si>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</si>
  <si>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</si>
  <si>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</si>
  <si>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</si>
  <si>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</si>
  <si>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</si>
  <si>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</si>
  <si>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</si>
  <si>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</si>
  <si>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</si>
  <si>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</si>
  <si>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</si>
  <si>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</si>
  <si>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</si>
  <si>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</si>
  <si>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</si>
  <si>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</si>
  <si>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</si>
  <si>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</si>
  <si>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</si>
  <si>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</si>
  <si>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</si>
  <si>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</si>
  <si>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</si>
  <si>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</si>
  <si>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</si>
  <si>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</si>
  <si>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</si>
  <si>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</si>
  <si>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</si>
  <si>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</si>
  <si>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</si>
  <si>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</si>
  <si>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</si>
  <si>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</si>
  <si>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</si>
  <si>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</si>
  <si>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</si>
  <si>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</si>
  <si>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</si>
  <si>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</si>
  <si>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</si>
  <si>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</si>
  <si>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</si>
  <si>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</si>
  <si>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</si>
  <si>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</si>
  <si>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</si>
  <si>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</si>
  <si>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</si>
  <si>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</si>
  <si>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</si>
  <si>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</si>
  <si>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</si>
  <si>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</si>
  <si>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</si>
  <si>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</si>
  <si>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</si>
  <si>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</si>
  <si>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</si>
  <si>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</si>
  <si>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</si>
  <si>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</si>
  <si>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</si>
  <si>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</si>
  <si>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</si>
  <si>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</si>
  <si>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</si>
  <si>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</si>
  <si>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</si>
  <si>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</si>
  <si>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</si>
  <si>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</si>
  <si>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</si>
  <si>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</si>
  <si>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</si>
  <si>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</si>
  <si>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</si>
  <si>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</si>
  <si>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</si>
  <si>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</si>
  <si>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</si>
  <si>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</si>
  <si>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</si>
  <si>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</si>
  <si>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</si>
  <si>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</si>
  <si>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</si>
  <si>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</si>
  <si>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</si>
  <si>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</si>
  <si>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</si>
  <si>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</si>
  <si>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</si>
  <si>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</si>
  <si>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</si>
  <si>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</si>
  <si>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</si>
  <si>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</si>
  <si>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</si>
  <si>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</si>
  <si>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</si>
  <si>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</si>
  <si>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</si>
  <si>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</si>
  <si>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</si>
  <si>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</si>
  <si>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</si>
  <si>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</si>
  <si>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</si>
  <si>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</si>
  <si>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</si>
  <si>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</si>
  <si>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</si>
  <si>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</si>
  <si>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</si>
  <si>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</si>
  <si>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</si>
  <si>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</si>
  <si>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</si>
  <si>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</si>
  <si>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</si>
  <si>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</si>
  <si>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</si>
  <si>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</si>
  <si>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</si>
  <si>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</si>
  <si>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</si>
  <si>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</si>
  <si>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</si>
  <si>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</si>
  <si>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</si>
  <si>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</si>
  <si>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</si>
  <si>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</si>
  <si>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</si>
  <si>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</si>
  <si>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</si>
  <si>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</si>
  <si>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</si>
  <si>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</si>
  <si>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</si>
  <si>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</si>
  <si>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</si>
  <si>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</si>
  <si>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</si>
  <si>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</si>
  <si>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</si>
  <si>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</si>
  <si>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</si>
  <si>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</si>
  <si>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</si>
  <si>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</si>
  <si>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</si>
  <si>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</si>
  <si>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</si>
  <si>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</si>
  <si>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</si>
  <si>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</si>
  <si>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</si>
  <si>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</si>
  <si>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</si>
  <si>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</si>
  <si>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</si>
  <si>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</si>
  <si>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</si>
  <si>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</si>
  <si>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</si>
  <si>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</si>
  <si>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</si>
  <si>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</si>
  <si>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</si>
  <si>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</si>
  <si>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</si>
  <si>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</si>
  <si>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</si>
  <si>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</si>
  <si>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</si>
  <si>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</si>
  <si>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</si>
  <si>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</si>
  <si>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</si>
  <si>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</si>
  <si>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</si>
  <si>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</si>
  <si>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</si>
  <si>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</si>
  <si>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</si>
  <si>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</si>
  <si>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</si>
  <si>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</si>
  <si>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</si>
  <si>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</si>
  <si>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</si>
  <si>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</si>
  <si>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</si>
  <si>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</si>
  <si>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</si>
  <si>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</si>
  <si>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</si>
  <si>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</si>
  <si>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</si>
  <si>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</si>
  <si>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</si>
  <si>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</si>
  <si>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</si>
  <si>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</si>
  <si>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</si>
  <si>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</si>
  <si>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</si>
  <si>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</si>
  <si>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</si>
  <si>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</si>
  <si>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</si>
  <si>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</si>
  <si>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</si>
  <si>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</si>
  <si>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</si>
  <si>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</si>
  <si>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</si>
  <si>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</si>
  <si>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</si>
  <si>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</si>
  <si>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</si>
  <si>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</si>
  <si>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</si>
  <si>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</si>
  <si>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</si>
  <si>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</si>
  <si>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</si>
  <si>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</si>
  <si>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</si>
  <si>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</si>
  <si>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</si>
  <si>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</si>
  <si>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</si>
  <si>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</si>
  <si>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</si>
  <si>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</si>
  <si>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</si>
  <si>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</si>
  <si>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</si>
  <si>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</si>
  <si>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</si>
  <si>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</si>
  <si>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</si>
  <si>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</si>
  <si>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</si>
  <si>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</si>
  <si>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</si>
  <si>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</si>
  <si>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</si>
  <si>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</si>
  <si>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</si>
  <si>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</si>
  <si>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</si>
  <si>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</si>
  <si>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</si>
  <si>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</si>
  <si>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</si>
  <si>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</si>
  <si>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</si>
  <si>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</si>
  <si>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</si>
  <si>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</si>
  <si>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</si>
  <si>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</si>
  <si>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</si>
  <si>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</si>
  <si>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</si>
  <si>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</si>
  <si>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</si>
  <si>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</si>
  <si>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</si>
  <si>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</si>
  <si>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</si>
  <si>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</si>
  <si>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</si>
  <si>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</si>
  <si>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</si>
  <si>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</si>
  <si>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</si>
  <si>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</si>
  <si>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</si>
  <si>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</si>
  <si>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</si>
  <si>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</si>
  <si>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</si>
  <si>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</si>
  <si>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</si>
  <si>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</si>
  <si>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</si>
  <si>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</si>
  <si>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</si>
  <si>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</si>
  <si>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</si>
  <si>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</si>
  <si>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</si>
  <si>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</si>
  <si>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</si>
  <si>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</si>
  <si>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</si>
  <si>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</si>
  <si>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</si>
  <si>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</si>
  <si>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</si>
  <si>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</si>
  <si>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</si>
  <si>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</si>
  <si>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</si>
  <si>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</si>
  <si>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</si>
  <si>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</si>
  <si>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</si>
  <si>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</si>
  <si>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</si>
  <si>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</si>
  <si>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</si>
  <si>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</si>
  <si>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</si>
  <si>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</si>
  <si>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</si>
  <si>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</si>
  <si>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</si>
  <si>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</si>
  <si>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</si>
  <si>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</si>
  <si>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</si>
  <si>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</si>
  <si>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</si>
  <si>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</si>
  <si>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</si>
  <si>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</si>
  <si>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</si>
  <si>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</si>
  <si>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</si>
  <si>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</si>
  <si>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</si>
  <si>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</si>
  <si>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</si>
  <si>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</si>
  <si>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</si>
  <si>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</si>
  <si>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</si>
  <si>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</si>
  <si>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</si>
  <si>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</si>
  <si>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</si>
  <si>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</si>
  <si>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</si>
  <si>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</si>
  <si>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</si>
  <si>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</si>
  <si>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</si>
  <si>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</si>
  <si>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</si>
  <si>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</si>
  <si>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</si>
  <si>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</si>
  <si>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</si>
  <si>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</si>
  <si>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</si>
  <si>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</si>
  <si>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</si>
  <si>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</si>
  <si>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</si>
  <si>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</si>
  <si>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</si>
  <si>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</si>
  <si>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</si>
  <si>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</si>
  <si>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</si>
  <si>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</si>
  <si>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</si>
  <si>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</si>
  <si>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</si>
  <si>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</si>
  <si>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</si>
  <si>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</si>
  <si>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</si>
  <si>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</si>
  <si>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</si>
  <si>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</si>
  <si>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</si>
  <si>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</si>
  <si>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</si>
  <si>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</si>
  <si>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</si>
  <si>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</si>
  <si>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</si>
  <si>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</si>
  <si>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</si>
  <si>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</si>
  <si>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</si>
  <si>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</si>
  <si>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</si>
  <si>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</si>
  <si>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</si>
  <si>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</si>
  <si>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</si>
  <si>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</si>
  <si>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</si>
  <si>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</si>
  <si>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</si>
  <si>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</si>
  <si>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</si>
  <si>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</si>
  <si>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</si>
  <si>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</si>
  <si>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</si>
  <si>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</si>
  <si>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</si>
  <si>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</si>
  <si>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</si>
  <si>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</si>
  <si>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</si>
  <si>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</si>
  <si>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</si>
  <si>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</si>
  <si>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</si>
  <si>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</si>
  <si>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</si>
  <si>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</si>
  <si>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</si>
  <si>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</si>
  <si>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</si>
  <si>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</si>
  <si>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</si>
  <si>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</si>
  <si>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</si>
  <si>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</si>
  <si>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</si>
  <si>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</si>
  <si>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</si>
  <si>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</si>
  <si>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</si>
  <si>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</si>
  <si>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</si>
  <si>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</si>
  <si>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</si>
  <si>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</si>
  <si>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</si>
  <si>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</si>
  <si>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</si>
  <si>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</si>
  <si>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</si>
  <si>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</si>
  <si>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</si>
  <si>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</si>
  <si>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</si>
  <si>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</si>
  <si>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</si>
  <si>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</si>
  <si>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</si>
  <si>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</si>
  <si>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</si>
  <si>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</si>
  <si>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</si>
  <si>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</si>
  <si>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</si>
  <si>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</si>
  <si>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</si>
  <si>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</si>
  <si>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</si>
  <si>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</si>
  <si>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</si>
  <si>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</si>
  <si>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</si>
  <si>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</si>
  <si>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</si>
  <si>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</si>
  <si>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</si>
  <si>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</si>
  <si>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</si>
  <si>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</si>
  <si>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</si>
  <si>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</si>
  <si>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</si>
  <si>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</si>
  <si>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</si>
  <si>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</si>
  <si>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</si>
  <si>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</si>
  <si>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</si>
  <si>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</si>
  <si>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</si>
  <si>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</si>
  <si>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</si>
  <si>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</si>
  <si>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</si>
  <si>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</si>
  <si>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</si>
  <si>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</si>
  <si>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</si>
  <si>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</si>
  <si>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</si>
  <si>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</si>
  <si>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</si>
  <si>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</si>
  <si>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</si>
  <si>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</si>
  <si>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</si>
  <si>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</si>
  <si>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</si>
  <si>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</si>
  <si>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</si>
  <si>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</si>
  <si>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</si>
  <si>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</si>
  <si>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</si>
  <si>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</si>
  <si>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</si>
  <si>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</si>
  <si>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</si>
  <si>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</si>
  <si>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</si>
  <si>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</si>
  <si>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</si>
  <si>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</si>
  <si>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</si>
  <si>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</si>
  <si>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</si>
  <si>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</si>
  <si>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</si>
  <si>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</si>
  <si>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</si>
  <si>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</si>
  <si>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</si>
  <si>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</si>
  <si>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</si>
  <si>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</si>
  <si>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</si>
  <si>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</si>
  <si>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</si>
  <si>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</si>
  <si>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</si>
  <si>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</si>
  <si>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</si>
  <si>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</si>
  <si>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</si>
  <si>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</si>
  <si>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</si>
  <si>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</si>
  <si>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</si>
  <si>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</si>
  <si>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</si>
  <si>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</si>
  <si>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</si>
  <si>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</si>
  <si>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</si>
  <si>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</si>
  <si>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</si>
  <si>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</si>
  <si>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</si>
  <si>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</si>
  <si>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</si>
  <si>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</si>
  <si>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</si>
  <si>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</si>
  <si>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</si>
  <si>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</si>
  <si>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</si>
  <si>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</si>
  <si>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</si>
  <si>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</si>
  <si>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</si>
  <si>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</si>
  <si>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</si>
  <si>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</si>
  <si>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</si>
  <si>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</si>
  <si>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</si>
  <si>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</si>
  <si>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</si>
  <si>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</si>
  <si>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</si>
  <si>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</si>
  <si>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</si>
  <si>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</si>
  <si>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</si>
  <si>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</si>
  <si>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</si>
  <si>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</si>
  <si>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</si>
  <si>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</si>
  <si>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</si>
  <si>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</si>
  <si>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</si>
  <si>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</si>
  <si>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</si>
  <si>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</si>
  <si>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</si>
  <si>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</si>
  <si>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</si>
  <si>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</si>
  <si>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</si>
  <si>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</si>
  <si>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</si>
  <si>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</si>
  <si>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</si>
  <si>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</si>
  <si>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</si>
  <si>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</si>
  <si>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</si>
  <si>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</si>
  <si>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</si>
  <si>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</si>
  <si>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</si>
  <si>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</si>
  <si>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</si>
  <si>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</si>
  <si>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</si>
  <si>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</si>
  <si>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</si>
  <si>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</si>
  <si>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</si>
  <si>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</si>
  <si>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</si>
  <si>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</si>
  <si>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</si>
  <si>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</si>
  <si>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</si>
  <si>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</si>
  <si>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</si>
  <si>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</si>
  <si>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</si>
  <si>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</si>
  <si>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</si>
  <si>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</si>
  <si>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</si>
  <si>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</si>
  <si>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</si>
  <si>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</si>
  <si>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</si>
  <si>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</si>
  <si>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</si>
  <si>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</si>
  <si>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</si>
  <si>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</si>
  <si>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</si>
  <si>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</si>
  <si>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</si>
  <si>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</si>
  <si>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</si>
  <si>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</si>
  <si>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</si>
  <si>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</si>
  <si>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</si>
  <si>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</si>
  <si>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</si>
  <si>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</si>
  <si>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</si>
  <si>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</si>
  <si>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</si>
  <si>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</si>
  <si>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</si>
  <si>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</si>
  <si>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</si>
  <si>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</si>
  <si>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</si>
  <si>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</si>
  <si>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</si>
  <si>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</si>
  <si>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</si>
  <si>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</si>
  <si>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</si>
  <si>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</si>
  <si>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</si>
  <si>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</si>
  <si>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</si>
  <si>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</si>
  <si>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</si>
  <si>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</si>
  <si>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</si>
  <si>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</si>
  <si>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</si>
  <si>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</si>
  <si>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</si>
  <si>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</si>
  <si>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</si>
  <si>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</si>
  <si>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</si>
  <si>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</si>
  <si>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</si>
  <si>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</si>
  <si>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</si>
  <si>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</si>
  <si>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</si>
  <si>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</si>
  <si>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</si>
  <si>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</si>
  <si>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</si>
  <si>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</si>
  <si>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</si>
  <si>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</si>
  <si>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</si>
  <si>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</si>
  <si>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</si>
  <si>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</si>
  <si>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</si>
  <si>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</si>
  <si>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</si>
  <si>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</si>
  <si>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</si>
  <si>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</si>
  <si>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</si>
  <si>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</si>
  <si>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</si>
  <si>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</si>
  <si>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</si>
  <si>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</si>
  <si>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</si>
  <si>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</si>
  <si>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</si>
  <si>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</si>
  <si>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</si>
  <si>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</si>
  <si>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</si>
  <si>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</si>
  <si>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</si>
  <si>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</si>
  <si>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</si>
  <si>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</si>
  <si>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</si>
  <si>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</si>
  <si>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</si>
  <si>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</si>
  <si>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</si>
  <si>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</si>
  <si>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</si>
  <si>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</si>
  <si>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</si>
  <si>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</si>
  <si>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</si>
  <si>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</si>
  <si>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</si>
  <si>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</si>
  <si>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</si>
  <si>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</si>
  <si>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</si>
  <si>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</si>
  <si>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</si>
  <si>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</si>
  <si>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</si>
  <si>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</si>
  <si>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</si>
  <si>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</si>
  <si>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</si>
  <si>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</si>
  <si>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</si>
  <si>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</si>
  <si>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</si>
  <si>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</si>
  <si>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</si>
  <si>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</si>
  <si>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</si>
  <si>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</si>
  <si>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</si>
  <si>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</si>
  <si>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</si>
  <si>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</si>
  <si>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</si>
  <si>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</si>
  <si>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</si>
  <si>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</si>
  <si>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</si>
  <si>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</si>
  <si>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</si>
  <si>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</si>
  <si>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</si>
  <si>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</si>
  <si>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</si>
  <si>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</si>
  <si>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</si>
  <si>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</si>
  <si>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</si>
  <si>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</si>
  <si>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</si>
  <si>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</si>
  <si>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</si>
  <si>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</si>
  <si>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</si>
  <si>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</si>
  <si>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</si>
  <si>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</si>
  <si>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</si>
  <si>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</si>
  <si>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</si>
  <si>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</si>
  <si>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</si>
  <si>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</si>
  <si>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</si>
  <si>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</si>
  <si>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</si>
  <si>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</si>
  <si>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</si>
  <si>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</si>
  <si>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</si>
  <si>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</si>
  <si>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</si>
  <si>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</si>
  <si>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</si>
  <si>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</si>
  <si>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</si>
  <si>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</si>
  <si>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</si>
  <si>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</si>
  <si>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</si>
  <si>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</si>
  <si>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</si>
  <si>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</si>
  <si>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</si>
  <si>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</si>
  <si>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</si>
  <si>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</si>
  <si>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</si>
  <si>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</si>
  <si>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</si>
  <si>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</si>
  <si>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</si>
  <si>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</si>
  <si>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</si>
  <si>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</si>
  <si>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</si>
  <si>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</si>
  <si>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</si>
  <si>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</si>
  <si>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</si>
  <si>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</si>
  <si>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</si>
  <si>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</si>
  <si>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</si>
  <si>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</si>
  <si>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</si>
  <si>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</si>
  <si>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</si>
  <si>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</si>
  <si>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</si>
  <si>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</si>
  <si>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</si>
  <si>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</si>
  <si>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</si>
  <si>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</si>
  <si>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</si>
  <si>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</si>
  <si>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</si>
  <si>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</si>
  <si>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</si>
  <si>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</si>
  <si>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</si>
  <si>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</si>
  <si>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</si>
  <si>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</si>
  <si>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</si>
  <si>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</si>
  <si>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</si>
  <si>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</si>
  <si>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</si>
  <si>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</si>
  <si>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</si>
  <si>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</si>
  <si>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</si>
  <si>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</si>
  <si>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</si>
  <si>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</si>
  <si>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</si>
  <si>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</si>
  <si>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</si>
  <si>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</si>
  <si>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</si>
  <si>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</si>
  <si>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</si>
  <si>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</si>
  <si>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</si>
  <si>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</si>
  <si>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</si>
  <si>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</si>
  <si>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</si>
  <si>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</si>
  <si>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</si>
  <si>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</si>
  <si>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</si>
  <si>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</si>
  <si>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</si>
  <si>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</si>
  <si>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</si>
  <si>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</si>
  <si>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</si>
  <si>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</si>
  <si>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</si>
  <si>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</si>
  <si>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</si>
  <si>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</si>
  <si>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</si>
  <si>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</si>
  <si>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</si>
  <si>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</si>
  <si>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</si>
  <si>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</si>
  <si>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</si>
  <si>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</si>
  <si>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</si>
  <si>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</si>
  <si>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</si>
  <si>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</si>
  <si>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</si>
  <si>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</si>
  <si>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</si>
  <si>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</si>
  <si>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</si>
  <si>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</si>
  <si>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</si>
  <si>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</si>
  <si>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</si>
  <si>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</si>
  <si>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</si>
  <si>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</si>
  <si>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</si>
  <si>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</si>
  <si>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</si>
  <si>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</si>
  <si>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</si>
  <si>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</si>
  <si>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</si>
  <si>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</si>
  <si>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</si>
  <si>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</si>
  <si>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</si>
  <si>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</si>
  <si>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</si>
  <si>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</si>
  <si>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</si>
  <si>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</si>
  <si>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</si>
  <si>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</si>
  <si>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</si>
  <si>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</si>
  <si>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</si>
  <si>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</si>
  <si>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</si>
  <si>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</si>
  <si>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</si>
  <si>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</si>
  <si>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</si>
  <si>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</si>
  <si>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</si>
  <si>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</si>
  <si>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</si>
  <si>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</si>
  <si>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</si>
  <si>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</si>
  <si>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</si>
  <si>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</si>
  <si>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</si>
  <si>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</si>
  <si>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</si>
  <si>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</si>
  <si>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</si>
  <si>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</si>
  <si>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</si>
  <si>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</si>
  <si>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</si>
  <si>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</si>
  <si>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</si>
  <si>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</si>
  <si>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</si>
  <si>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</si>
  <si>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</si>
  <si>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</si>
  <si>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</si>
  <si>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</si>
  <si>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</si>
  <si>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</si>
  <si>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</si>
  <si>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</si>
  <si>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</si>
  <si>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</si>
  <si>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</si>
  <si>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</si>
  <si>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</si>
  <si>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</si>
  <si>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</si>
  <si>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</si>
  <si>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</si>
  <si>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</si>
  <si>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</si>
  <si>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</si>
  <si>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</si>
  <si>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</si>
  <si>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</si>
  <si>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</si>
  <si>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</si>
  <si>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</si>
  <si>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</si>
  <si>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</si>
  <si>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</si>
  <si>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</si>
  <si>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</si>
  <si>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</si>
  <si>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</si>
  <si>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</si>
  <si>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</si>
  <si>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</si>
  <si>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</si>
  <si>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</si>
  <si>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</si>
  <si>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</si>
  <si>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</si>
  <si>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</si>
  <si>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</si>
  <si>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</si>
  <si>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</si>
  <si>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</si>
  <si>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</si>
  <si>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</si>
  <si>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</si>
  <si>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</si>
  <si>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</si>
  <si>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</si>
  <si>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</si>
  <si>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</si>
  <si>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</si>
  <si>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</si>
  <si>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</si>
  <si>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</si>
  <si>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</si>
  <si>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</si>
  <si>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</si>
  <si>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</si>
  <si>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</si>
  <si>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</si>
  <si>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</si>
  <si>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</si>
  <si>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</si>
  <si>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</si>
  <si>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</si>
  <si>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</si>
  <si>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</si>
  <si>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</si>
  <si>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</si>
  <si>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</si>
  <si>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</si>
  <si>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</si>
  <si>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</si>
  <si>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</si>
  <si>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</si>
  <si>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</si>
  <si>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</si>
  <si>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</si>
  <si>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</si>
  <si>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</si>
  <si>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</si>
  <si>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</si>
  <si>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</si>
  <si>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</si>
  <si>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</si>
  <si>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</si>
  <si>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</si>
  <si>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</si>
  <si>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</si>
  <si>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</si>
  <si>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</si>
  <si>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</si>
  <si>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</si>
  <si>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</si>
  <si>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</si>
  <si>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</si>
  <si>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</si>
  <si>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</si>
  <si>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</si>
  <si>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</si>
  <si>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</si>
  <si>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</si>
  <si>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</si>
  <si>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</si>
  <si>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</si>
  <si>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</si>
  <si>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</si>
  <si>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</si>
  <si>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</si>
  <si>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</si>
  <si>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</si>
  <si>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</si>
  <si>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</si>
  <si>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</si>
  <si>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</si>
  <si>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</si>
  <si>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</si>
  <si>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</si>
  <si>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</si>
  <si>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</si>
  <si>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</si>
  <si>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</si>
  <si>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</si>
  <si>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</si>
  <si>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</si>
  <si>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</si>
  <si>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</si>
  <si>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</si>
  <si>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</si>
  <si>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</si>
  <si>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</si>
  <si>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</si>
  <si>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</si>
  <si>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</si>
  <si>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</si>
  <si>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</si>
  <si>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</si>
  <si>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</si>
  <si>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</si>
  <si>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</si>
  <si>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</si>
  <si>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</si>
  <si>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</si>
  <si>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</si>
  <si>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</si>
  <si>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</si>
  <si>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</si>
  <si>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</si>
  <si>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</si>
  <si>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</si>
  <si>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</si>
  <si>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</si>
  <si>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</si>
  <si>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</si>
  <si>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</si>
  <si>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</si>
  <si>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</si>
  <si>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</si>
  <si>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</si>
  <si>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</si>
  <si>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</si>
  <si>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</si>
  <si>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</si>
  <si>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</si>
  <si>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</si>
  <si>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</si>
  <si>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</si>
  <si>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</si>
  <si>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</si>
  <si>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</si>
  <si>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</si>
  <si>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</si>
  <si>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</si>
  <si>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</si>
  <si>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</si>
  <si>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</si>
  <si>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</si>
  <si>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</si>
  <si>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</si>
  <si>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</si>
  <si>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</si>
  <si>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</si>
  <si>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</si>
  <si>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</si>
  <si>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</si>
  <si>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</si>
  <si>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</si>
  <si>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</si>
  <si>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</si>
  <si>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</si>
  <si>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</si>
  <si>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</si>
  <si>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</si>
  <si>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</si>
  <si>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</si>
  <si>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</si>
  <si>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</si>
  <si>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</si>
  <si>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</si>
  <si>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</si>
  <si>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</si>
  <si>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</si>
  <si>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</si>
  <si>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</si>
  <si>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</si>
  <si>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</si>
  <si>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</si>
  <si>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</si>
  <si>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</si>
  <si>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</si>
  <si>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</si>
  <si>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</si>
  <si>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</si>
  <si>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</si>
  <si>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</si>
  <si>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</si>
  <si>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</si>
  <si>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</si>
  <si>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</si>
  <si>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</si>
  <si>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</si>
  <si>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</si>
  <si>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</si>
  <si>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</si>
  <si>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</si>
  <si>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</si>
  <si>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</si>
  <si>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</si>
  <si>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</si>
  <si>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</si>
  <si>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</si>
  <si>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</si>
  <si>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</si>
  <si>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</si>
  <si>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</si>
  <si>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</si>
  <si>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</si>
  <si>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</si>
  <si>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</si>
  <si>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</si>
  <si>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</si>
  <si>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</si>
  <si>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</si>
  <si>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</si>
  <si>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</si>
  <si>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</si>
  <si>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</si>
  <si>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</si>
  <si>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</si>
  <si>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</si>
  <si>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</si>
  <si>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</si>
  <si>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</si>
  <si>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</si>
  <si>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</si>
  <si>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</si>
  <si>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</si>
  <si>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</si>
  <si>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</si>
  <si>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</si>
  <si>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</si>
  <si>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</si>
  <si>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</si>
  <si>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</si>
  <si>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</si>
  <si>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</si>
  <si>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</si>
  <si>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</si>
  <si>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</si>
  <si>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</si>
  <si>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</si>
  <si>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</si>
  <si>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</si>
  <si>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</si>
  <si>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</si>
  <si>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</si>
  <si>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</si>
  <si>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</si>
  <si>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</si>
  <si>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</si>
  <si>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</si>
  <si>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</si>
  <si>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</si>
  <si>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</si>
  <si>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</si>
  <si>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</si>
  <si>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</si>
  <si>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</si>
  <si>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</si>
  <si>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</si>
  <si>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</si>
  <si>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</si>
  <si>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</si>
  <si>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</si>
  <si>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</si>
  <si>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</si>
  <si>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</si>
  <si>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</si>
  <si>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</si>
  <si>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</si>
  <si>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</si>
  <si>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</si>
  <si>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</si>
  <si>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</si>
  <si>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</si>
  <si>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</si>
  <si>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</si>
  <si>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</si>
  <si>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</si>
  <si>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</si>
  <si>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</si>
  <si>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</si>
  <si>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</si>
  <si>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</si>
  <si>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</si>
  <si>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</si>
  <si>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</si>
  <si>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</si>
  <si>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</si>
  <si>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</si>
  <si>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</si>
  <si>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</si>
  <si>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</si>
  <si>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</si>
  <si>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</si>
  <si>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</si>
  <si>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</si>
  <si>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</si>
  <si>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</si>
  <si>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</si>
  <si>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</si>
  <si>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</si>
  <si>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</si>
  <si>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</si>
  <si>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</si>
  <si>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</si>
  <si>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</si>
  <si>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</si>
  <si>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</si>
  <si>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</si>
  <si>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</si>
  <si>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</si>
  <si>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</si>
  <si>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</si>
  <si>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</si>
  <si>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</si>
  <si>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</si>
  <si>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</si>
  <si>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</si>
  <si>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</si>
  <si>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</si>
  <si>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</si>
  <si>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</si>
  <si>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</si>
  <si>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</si>
  <si>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</si>
  <si>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</si>
  <si>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</si>
  <si>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</si>
  <si>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</si>
  <si>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</si>
  <si>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</si>
  <si>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</si>
  <si>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</si>
  <si>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</si>
  <si>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</si>
  <si>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</si>
  <si>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</si>
  <si>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</si>
  <si>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</si>
  <si>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</si>
  <si>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</si>
  <si>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</si>
  <si>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</si>
  <si>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</si>
  <si>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</si>
  <si>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</si>
  <si>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</si>
  <si>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</si>
  <si>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</si>
  <si>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</si>
  <si>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</si>
  <si>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</si>
  <si>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</si>
  <si>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</si>
  <si>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</si>
  <si>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</si>
  <si>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</si>
  <si>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</si>
  <si>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</si>
  <si>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</si>
  <si>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</si>
  <si>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</si>
  <si>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</si>
  <si>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</si>
  <si>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</si>
  <si>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</si>
  <si>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</si>
  <si>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</si>
  <si>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</si>
  <si>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</si>
  <si>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</si>
  <si>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</si>
  <si>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</si>
  <si>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</si>
  <si>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</si>
  <si>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</si>
  <si>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</si>
  <si>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</si>
  <si>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</si>
  <si>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</si>
  <si>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</si>
  <si>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</si>
  <si>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</si>
  <si>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</si>
  <si>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</si>
  <si>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</si>
  <si>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</si>
  <si>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</si>
  <si>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</si>
  <si>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</si>
  <si>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</si>
  <si>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</si>
  <si>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</si>
  <si>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</si>
  <si>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</si>
  <si>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</si>
  <si>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</si>
  <si>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</si>
  <si>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</si>
  <si>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</si>
  <si>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</si>
  <si>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</si>
  <si>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</si>
  <si>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</si>
  <si>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</si>
  <si>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</si>
  <si>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</si>
  <si>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</si>
  <si>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</si>
  <si>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</si>
  <si>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</si>
  <si>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</si>
  <si>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</si>
  <si>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</si>
  <si>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</si>
  <si>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</si>
  <si>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</si>
  <si>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</si>
  <si>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</si>
  <si>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</si>
  <si>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</si>
  <si>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</si>
  <si>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</si>
  <si>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</si>
  <si>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</si>
  <si>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</si>
  <si>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</si>
  <si>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</si>
  <si>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</si>
  <si>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</si>
  <si>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</si>
  <si>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</si>
  <si>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</si>
  <si>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</si>
  <si>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</si>
  <si>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</si>
  <si>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</si>
  <si>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</si>
  <si>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</si>
  <si>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</si>
  <si>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</si>
  <si>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</si>
  <si>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</si>
  <si>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</si>
  <si>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</si>
  <si>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</si>
  <si>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</si>
  <si>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</si>
  <si>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</si>
  <si>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</si>
  <si>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</si>
  <si>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</si>
  <si>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</si>
  <si>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</si>
  <si>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</si>
  <si>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</si>
  <si>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</si>
  <si>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</si>
  <si>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</si>
  <si>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</si>
  <si>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</si>
  <si>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</si>
  <si>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</si>
  <si>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</si>
  <si>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</si>
  <si>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</si>
  <si>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</si>
  <si>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</si>
  <si>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</si>
  <si>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</si>
  <si>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</si>
  <si>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</si>
  <si>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</si>
  <si>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</si>
  <si>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</si>
  <si>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</si>
  <si>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</si>
  <si>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</si>
  <si>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</si>
  <si>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</si>
  <si>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</si>
  <si>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</si>
  <si>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</si>
  <si>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</si>
  <si>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</si>
  <si>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</si>
  <si>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</si>
  <si>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</si>
  <si>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</si>
  <si>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</si>
  <si>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</si>
  <si>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</si>
  <si>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</si>
  <si>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</si>
  <si>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</si>
  <si>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</si>
  <si>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</si>
  <si>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</si>
  <si>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</si>
  <si>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</si>
  <si>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</si>
  <si>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</si>
  <si>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</si>
  <si>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</si>
  <si>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</si>
  <si>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</si>
  <si>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</si>
  <si>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</si>
  <si>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</si>
  <si>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</si>
  <si>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</si>
  <si>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</si>
  <si>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</si>
  <si>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</si>
  <si>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</si>
  <si>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</si>
  <si>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</si>
  <si>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</si>
  <si>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</si>
  <si>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</si>
  <si>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</si>
  <si>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</si>
  <si>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</si>
  <si>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</si>
  <si>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</si>
  <si>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</si>
  <si>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</si>
  <si>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</si>
  <si>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</si>
  <si>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</si>
  <si>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</si>
  <si>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</si>
  <si>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</si>
  <si>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</si>
  <si>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</si>
  <si>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</si>
  <si>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</si>
  <si>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</si>
  <si>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</si>
  <si>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</si>
  <si>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</si>
  <si>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</si>
  <si>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</si>
  <si>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</si>
  <si>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</si>
  <si>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</si>
  <si>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</si>
  <si>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</si>
  <si>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</si>
  <si>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</si>
  <si>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</si>
  <si>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</si>
  <si>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</si>
  <si>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</si>
  <si>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</si>
  <si>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</si>
  <si>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</si>
  <si>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</si>
  <si>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</si>
  <si>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</si>
  <si>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</si>
  <si>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</si>
  <si>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</si>
  <si>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</si>
  <si>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</si>
  <si>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</si>
  <si>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</si>
  <si>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</si>
  <si>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</si>
  <si>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</si>
  <si>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</si>
  <si>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</si>
  <si>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</si>
  <si>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</si>
  <si>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</si>
  <si>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</si>
  <si>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</si>
  <si>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</si>
  <si>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</si>
  <si>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</si>
  <si>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</si>
  <si>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</si>
  <si>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</si>
  <si>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</si>
  <si>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</si>
  <si>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</si>
  <si>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</si>
  <si>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</si>
  <si>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</si>
  <si>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</si>
  <si>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</si>
  <si>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</si>
  <si>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</si>
  <si>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</si>
  <si>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</si>
  <si>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</si>
  <si>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</si>
  <si>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</si>
  <si>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</si>
  <si>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</si>
  <si>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</si>
  <si>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</si>
  <si>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</si>
  <si>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</si>
  <si>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</si>
  <si>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</si>
  <si>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</si>
  <si>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</si>
  <si>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</si>
  <si>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</si>
  <si>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</si>
  <si>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</si>
  <si>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</si>
  <si>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</si>
  <si>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</si>
  <si>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</si>
  <si>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</si>
  <si>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</si>
  <si>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</si>
  <si>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</si>
  <si>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</si>
  <si>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</si>
  <si>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</si>
  <si>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</si>
  <si>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</si>
  <si>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</si>
  <si>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</si>
  <si>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</si>
  <si>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</si>
  <si>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</si>
  <si>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</si>
  <si>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</si>
  <si>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</si>
  <si>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</si>
  <si>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</si>
  <si>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</si>
  <si>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</si>
  <si>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</si>
  <si>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</si>
  <si>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</si>
  <si>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</si>
  <si>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</si>
  <si>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</si>
  <si>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</si>
  <si>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</si>
  <si>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</si>
  <si>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</si>
  <si>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</si>
  <si>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</si>
  <si>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</si>
  <si>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</si>
  <si>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</si>
  <si>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</si>
  <si>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</si>
  <si>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</si>
  <si>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</si>
  <si>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</si>
  <si>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</si>
  <si>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</si>
  <si>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</si>
  <si>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</si>
  <si>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</si>
  <si>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</si>
  <si>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</si>
  <si>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</si>
  <si>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</si>
  <si>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</si>
  <si>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</si>
  <si>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</si>
  <si>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</si>
  <si>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</si>
  <si>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</si>
  <si>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</si>
  <si>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</si>
  <si>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</si>
  <si>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</si>
  <si>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</si>
  <si>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</si>
  <si>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</si>
  <si>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</si>
  <si>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</si>
  <si>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</si>
  <si>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</si>
  <si>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</si>
  <si>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</si>
  <si>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</si>
  <si>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</si>
  <si>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</si>
  <si>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</si>
  <si>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</si>
  <si>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</si>
  <si>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</si>
  <si>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</si>
  <si>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</si>
  <si>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</si>
  <si>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</si>
  <si>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</si>
  <si>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</si>
  <si>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</si>
  <si>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</si>
  <si>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</si>
  <si>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</si>
  <si>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</si>
  <si>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</si>
  <si>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</si>
  <si>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</si>
  <si>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</si>
  <si>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</si>
  <si>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</si>
  <si>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</si>
  <si>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</si>
  <si>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</si>
  <si>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</si>
  <si>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</si>
  <si>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</si>
  <si>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</si>
  <si>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</si>
  <si>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</si>
  <si>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</si>
  <si>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</si>
  <si>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</si>
  <si>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</si>
  <si>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</si>
  <si>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</si>
  <si>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</si>
  <si>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</si>
  <si>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</si>
  <si>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</si>
  <si>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</si>
  <si>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</si>
  <si>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</si>
  <si>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</si>
  <si>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</si>
  <si>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</si>
  <si>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</si>
  <si>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</si>
  <si>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</si>
  <si>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</si>
  <si>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</si>
  <si>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</si>
  <si>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</si>
  <si>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</si>
  <si>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</si>
  <si>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</si>
  <si>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</si>
  <si>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</si>
  <si>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</si>
  <si>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</si>
  <si>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</si>
  <si>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</si>
  <si>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</si>
  <si>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</si>
  <si>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</si>
  <si>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</si>
  <si>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</si>
  <si>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</si>
  <si>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</si>
  <si>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</si>
  <si>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</si>
  <si>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</si>
  <si>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</si>
  <si>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</si>
  <si>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</si>
  <si>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</si>
  <si>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</si>
  <si>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</si>
  <si>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</si>
  <si>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</si>
  <si>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</si>
  <si>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</si>
  <si>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</si>
  <si>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</si>
  <si>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</si>
  <si>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</si>
  <si>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</si>
  <si>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</si>
  <si>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</si>
  <si>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</si>
  <si>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</si>
  <si>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</si>
  <si>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</si>
  <si>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</si>
  <si>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</si>
  <si>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</si>
  <si>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</si>
  <si>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</si>
  <si>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</si>
  <si>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</si>
  <si>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</si>
  <si>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</si>
  <si>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</si>
  <si>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</si>
  <si>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</si>
  <si>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</si>
  <si>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</si>
  <si>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</si>
  <si>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</si>
  <si>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</si>
  <si>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</si>
  <si>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</si>
  <si>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</si>
  <si>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</si>
  <si>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</si>
  <si>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</si>
  <si>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</si>
  <si>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</si>
  <si>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</si>
  <si>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</si>
  <si>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</si>
  <si>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</si>
  <si>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</si>
  <si>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</si>
  <si>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</si>
  <si>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</si>
  <si>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</si>
  <si>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</si>
  <si>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</si>
  <si>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</si>
  <si>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</si>
  <si>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</si>
  <si>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</si>
  <si>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</si>
  <si>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</si>
  <si>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</si>
  <si>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</si>
  <si>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</si>
  <si>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</si>
  <si>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</si>
  <si>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</si>
  <si>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</si>
  <si>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</si>
  <si>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</si>
  <si>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</si>
  <si>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</si>
  <si>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</si>
  <si>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</si>
  <si>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</si>
  <si>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</si>
  <si>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</si>
  <si>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</si>
  <si>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</si>
  <si>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</si>
  <si>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</si>
  <si>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</si>
  <si>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</si>
  <si>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</si>
  <si>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</si>
  <si>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</si>
  <si>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</si>
  <si>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</si>
  <si>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</si>
  <si>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</si>
  <si>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</si>
  <si>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</si>
  <si>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</si>
  <si>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</si>
  <si>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</si>
  <si>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</si>
  <si>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</si>
  <si>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</si>
  <si>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</si>
  <si>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</si>
  <si>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</si>
  <si>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</si>
  <si>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</si>
  <si>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</si>
  <si>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</si>
  <si>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</si>
  <si>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</si>
  <si>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</si>
  <si>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</si>
  <si>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</si>
  <si>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</si>
  <si>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</si>
  <si>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</si>
  <si>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</si>
  <si>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</si>
  <si>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</si>
  <si>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</si>
  <si>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</si>
  <si>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</si>
  <si>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</si>
  <si>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</si>
  <si>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</si>
  <si>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</si>
  <si>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</si>
  <si>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</si>
  <si>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</si>
  <si>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</si>
  <si>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</si>
  <si>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</si>
  <si>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</si>
  <si>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</si>
  <si>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</si>
  <si>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</si>
  <si>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</si>
  <si>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</si>
  <si>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</si>
  <si>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</si>
  <si>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</si>
  <si>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</si>
  <si>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</si>
  <si>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</si>
  <si>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</si>
  <si>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</si>
  <si>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</si>
  <si>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</si>
  <si>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</si>
  <si>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</si>
  <si>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</si>
  <si>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</si>
  <si>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</si>
  <si>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</si>
  <si>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</si>
  <si>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</si>
  <si>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</si>
  <si>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</si>
  <si>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</si>
  <si>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</si>
  <si>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</si>
  <si>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</si>
  <si>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</si>
  <si>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</si>
  <si>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</si>
  <si>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</si>
  <si>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</si>
  <si>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</si>
  <si>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</si>
  <si>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</si>
  <si>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</si>
  <si>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</si>
  <si>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</si>
  <si>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</si>
  <si>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</si>
  <si>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</si>
  <si>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</si>
  <si>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</si>
  <si>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</si>
  <si>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</si>
  <si>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</si>
  <si>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</si>
  <si>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</si>
  <si>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</si>
  <si>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</si>
  <si>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</si>
  <si>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</si>
  <si>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</si>
  <si>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</si>
  <si>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</si>
  <si>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</si>
  <si>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</si>
  <si>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</si>
  <si>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</si>
  <si>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</si>
  <si>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</si>
  <si>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</si>
  <si>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</si>
  <si>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</si>
  <si>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</si>
  <si>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</si>
  <si>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</si>
  <si>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</si>
  <si>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</si>
  <si>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</si>
  <si>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</si>
  <si>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</si>
  <si>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</si>
  <si>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</si>
  <si>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</si>
  <si>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</si>
  <si>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</si>
  <si>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</si>
  <si>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</si>
  <si>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</si>
  <si>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</si>
  <si>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</si>
  <si>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</si>
  <si>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</si>
  <si>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</si>
  <si>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</si>
  <si>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</si>
  <si>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</si>
  <si>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</si>
  <si>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</si>
  <si>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</si>
  <si>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</si>
  <si>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</si>
  <si>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</si>
  <si>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</si>
  <si>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</si>
  <si>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</si>
  <si>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</si>
  <si>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</si>
  <si>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</si>
  <si>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</si>
  <si>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</si>
  <si>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</si>
  <si>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</si>
  <si>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</si>
  <si>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</si>
  <si>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</si>
  <si>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</si>
  <si>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</si>
  <si>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</si>
  <si>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</si>
  <si>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</si>
  <si>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</si>
  <si>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</si>
  <si>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</si>
  <si>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</si>
  <si>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</si>
  <si>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</si>
  <si>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</si>
  <si>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</si>
  <si>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</si>
  <si>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</si>
  <si>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</si>
  <si>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</si>
  <si>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</si>
  <si>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</si>
  <si>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</si>
  <si>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</si>
  <si>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</si>
  <si>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</si>
  <si>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</si>
  <si>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</si>
  <si>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</si>
  <si>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</si>
  <si>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</si>
  <si>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</si>
  <si>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</si>
  <si>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</si>
  <si>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</si>
  <si>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</si>
  <si>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</si>
  <si>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</si>
  <si>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</si>
  <si>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</si>
  <si>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</si>
  <si>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</si>
  <si>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</si>
  <si>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</si>
  <si>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</si>
  <si>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</si>
  <si>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</si>
  <si>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</si>
  <si>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</si>
  <si>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</si>
  <si>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</si>
  <si>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</si>
  <si>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</si>
  <si>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</si>
  <si>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</si>
  <si>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</si>
  <si>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</si>
  <si>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</si>
  <si>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</si>
  <si>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</si>
  <si>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</si>
  <si>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</si>
  <si>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</si>
  <si>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</si>
  <si>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</si>
  <si>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</si>
  <si>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</si>
  <si>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</si>
  <si>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</si>
  <si>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</si>
  <si>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</si>
  <si>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</si>
  <si>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</si>
  <si>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</si>
  <si>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</si>
  <si>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</si>
  <si>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</si>
  <si>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</si>
  <si>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</si>
  <si>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</si>
  <si>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</si>
  <si>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</si>
  <si>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</si>
  <si>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</si>
  <si>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</si>
  <si>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</si>
  <si>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</si>
  <si>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</si>
  <si>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</si>
  <si>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</si>
  <si>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</si>
  <si>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</si>
  <si>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</si>
  <si>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</si>
  <si>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</si>
  <si>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</si>
  <si>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</si>
  <si>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</si>
  <si>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</si>
  <si>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</si>
  <si>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</si>
  <si>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</si>
  <si>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</si>
  <si>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</si>
  <si>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</si>
  <si>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</si>
  <si>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</si>
  <si>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</si>
  <si>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</si>
  <si>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</si>
  <si>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</si>
  <si>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</si>
  <si>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</si>
  <si>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</si>
  <si>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</si>
  <si>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</si>
  <si>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</si>
  <si>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</si>
  <si>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</si>
  <si>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</si>
  <si>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</si>
  <si>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</si>
  <si>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</si>
  <si>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</si>
  <si>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</si>
  <si>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</si>
  <si>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</si>
  <si>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</si>
  <si>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</si>
  <si>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</si>
  <si>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</si>
  <si>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</si>
  <si>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</si>
  <si>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</si>
  <si>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</si>
  <si>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</si>
  <si>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</si>
  <si>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</si>
  <si>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</si>
  <si>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</si>
  <si>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</si>
  <si>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</si>
  <si>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</si>
  <si>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</si>
  <si>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</si>
  <si>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</si>
  <si>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</si>
  <si>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</si>
  <si>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</si>
  <si>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</si>
  <si>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</si>
  <si>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</si>
  <si>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</si>
  <si>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</si>
  <si>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</si>
  <si>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</si>
  <si>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</si>
  <si>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</si>
  <si>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</si>
  <si>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</si>
  <si>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</si>
  <si>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</si>
  <si>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</si>
  <si>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</si>
  <si>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</si>
  <si>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</si>
  <si>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</si>
  <si>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</si>
  <si>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</si>
  <si>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</si>
  <si>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</si>
  <si>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</si>
  <si>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</si>
  <si>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</si>
  <si>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</si>
  <si>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</si>
  <si>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</si>
  <si>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</si>
  <si>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</si>
  <si>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</si>
  <si>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</si>
  <si>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</si>
  <si>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</si>
  <si>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</si>
  <si>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</si>
  <si>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</si>
  <si>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</si>
  <si>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</si>
  <si>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</si>
  <si>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</si>
  <si>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</si>
  <si>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</si>
  <si>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</si>
  <si>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</si>
  <si>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</si>
  <si>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</si>
  <si>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</si>
  <si>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</si>
  <si>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</si>
  <si>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</si>
  <si>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</si>
  <si>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</si>
  <si>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</si>
  <si>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</si>
  <si>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</si>
  <si>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</si>
  <si>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</si>
  <si>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</si>
  <si>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</si>
  <si>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</si>
  <si>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</si>
  <si>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</si>
  <si>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</si>
  <si>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</si>
  <si>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</si>
  <si>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</si>
  <si>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</si>
  <si>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</si>
  <si>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</si>
  <si>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</si>
  <si>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</si>
  <si>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</si>
  <si>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</si>
  <si>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</si>
  <si>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</si>
  <si>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</si>
  <si>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</si>
  <si>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</si>
  <si>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</si>
  <si>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</si>
  <si>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</si>
  <si>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</si>
  <si>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</si>
  <si>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</si>
  <si>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</si>
  <si>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</si>
  <si>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</si>
  <si>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</si>
  <si>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</si>
  <si>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</si>
  <si>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</si>
  <si>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</si>
  <si>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</si>
  <si>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</si>
  <si>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</si>
  <si>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</si>
  <si>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</si>
  <si>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</si>
  <si>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</si>
  <si>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</si>
  <si>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</si>
  <si>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</si>
  <si>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</si>
  <si>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</si>
  <si>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</si>
  <si>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</si>
  <si>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</si>
  <si>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</si>
  <si>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</si>
  <si>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</si>
  <si>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</si>
  <si>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</si>
  <si>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</si>
  <si>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</si>
  <si>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</si>
  <si>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</si>
  <si>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</si>
  <si>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</si>
  <si>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</si>
  <si>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</si>
  <si>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</si>
  <si>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</si>
  <si>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</si>
  <si>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</si>
  <si>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</si>
  <si>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</si>
  <si>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</si>
  <si>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</si>
  <si>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</si>
  <si>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</si>
  <si>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</si>
  <si>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</si>
  <si>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</si>
  <si>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</si>
  <si>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</si>
  <si>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</si>
  <si>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</si>
  <si>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</si>
  <si>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</si>
  <si>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</si>
  <si>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</si>
  <si>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</si>
  <si>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</si>
  <si>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</si>
  <si>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</si>
  <si>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</si>
  <si>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</si>
  <si>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</si>
  <si>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</si>
  <si>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</si>
  <si>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</si>
  <si>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</si>
  <si>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</si>
  <si>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</si>
  <si>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</si>
  <si>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</si>
  <si>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</si>
  <si>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</si>
  <si>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</si>
  <si>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</si>
  <si>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</si>
  <si>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</si>
  <si>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</si>
  <si>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</si>
  <si>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</si>
  <si>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</si>
  <si>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</si>
  <si>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</si>
  <si>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</si>
  <si>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</si>
  <si>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</si>
  <si>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</si>
  <si>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</si>
  <si>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</si>
  <si>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</si>
  <si>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</si>
  <si>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</si>
  <si>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</si>
  <si>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</si>
  <si>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</si>
  <si>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</si>
  <si>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</si>
  <si>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</si>
  <si>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</si>
  <si>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</si>
  <si>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</si>
  <si>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</si>
  <si>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</si>
  <si>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</si>
  <si>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</si>
  <si>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</si>
  <si>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</si>
  <si>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</si>
  <si>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</si>
  <si>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</si>
  <si>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</si>
  <si>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</si>
  <si>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</si>
  <si>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</si>
  <si>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</si>
  <si>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</si>
  <si>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</si>
  <si>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</si>
  <si>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</si>
  <si>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</si>
  <si>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</si>
  <si>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</si>
  <si>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</si>
  <si>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</si>
  <si>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</si>
  <si>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</si>
  <si>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</si>
  <si>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</si>
  <si>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</si>
  <si>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</si>
  <si>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</si>
  <si>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</si>
  <si>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</si>
  <si>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</si>
  <si>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</si>
  <si>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</si>
  <si>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</si>
  <si>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</si>
  <si>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</si>
  <si>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</si>
  <si>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</si>
  <si>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</si>
  <si>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</si>
  <si>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</si>
  <si>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</si>
  <si>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</si>
  <si>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</si>
  <si>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</si>
  <si>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</si>
  <si>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</si>
  <si>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</si>
  <si>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</si>
  <si>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</si>
  <si>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</si>
  <si>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</si>
  <si>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</si>
  <si>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</si>
  <si>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</si>
  <si>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</si>
  <si>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</si>
  <si>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</si>
  <si>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</si>
  <si>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</si>
  <si>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</si>
  <si>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</si>
  <si>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</si>
  <si>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</si>
  <si>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</si>
  <si>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</si>
  <si>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</si>
  <si>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</si>
  <si>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</si>
  <si>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</si>
  <si>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</si>
  <si>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</si>
  <si>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</si>
  <si>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</si>
  <si>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</si>
  <si>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</si>
  <si>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</si>
  <si>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</si>
  <si>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</si>
  <si>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</si>
  <si>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</si>
  <si>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</si>
  <si>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</si>
  <si>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</si>
  <si>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</si>
  <si>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</si>
  <si>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</si>
  <si>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</si>
  <si>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</si>
  <si>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</si>
  <si>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</si>
  <si>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</si>
  <si>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</si>
  <si>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</si>
  <si>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</si>
  <si>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</si>
  <si>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</si>
  <si>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</si>
  <si>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</si>
  <si>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</si>
  <si>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</si>
  <si>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</si>
  <si>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</si>
  <si>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</si>
  <si>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</si>
  <si>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</si>
  <si>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</si>
  <si>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</si>
  <si>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</si>
  <si>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</si>
  <si>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</si>
  <si>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</si>
  <si>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</si>
  <si>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</si>
  <si>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</si>
  <si>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</si>
  <si>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</si>
  <si>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</si>
  <si>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</si>
  <si>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</si>
  <si>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</si>
  <si>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</si>
  <si>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</si>
  <si>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</si>
  <si>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</si>
  <si>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</si>
  <si>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</si>
  <si>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</si>
  <si>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</si>
  <si>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</si>
  <si>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</si>
  <si>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</si>
  <si>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</si>
  <si>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</si>
  <si>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</si>
  <si>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</si>
  <si>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</si>
  <si>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</si>
  <si>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</si>
  <si>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</si>
  <si>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</si>
  <si>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</si>
  <si>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</si>
  <si>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</si>
  <si>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</si>
  <si>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</si>
  <si>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</si>
  <si>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</si>
  <si>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</si>
  <si>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</si>
  <si>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</si>
  <si>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</si>
  <si>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</si>
  <si>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</si>
  <si>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</si>
  <si>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</si>
  <si>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</si>
  <si>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</si>
  <si>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</si>
  <si>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</si>
  <si>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</si>
  <si>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</si>
  <si>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</si>
  <si>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</si>
  <si>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</si>
  <si>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</si>
  <si>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</si>
  <si>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</si>
  <si>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</si>
  <si>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</si>
  <si>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</si>
  <si>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</si>
  <si>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</si>
  <si>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</si>
  <si>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</si>
  <si>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</si>
  <si>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</si>
  <si>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</si>
  <si>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</si>
  <si>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</si>
  <si>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</si>
  <si>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</si>
  <si>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</si>
  <si>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</si>
  <si>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</si>
  <si>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</si>
  <si>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</si>
  <si>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</si>
  <si>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</si>
  <si>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</si>
  <si>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</si>
  <si>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</si>
  <si>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</si>
  <si>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</si>
  <si>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</si>
  <si>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</si>
  <si>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</si>
  <si>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</si>
  <si>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</si>
  <si>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</si>
  <si>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</si>
  <si>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</si>
  <si>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</si>
  <si>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</si>
  <si>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</si>
  <si>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</si>
  <si>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</si>
  <si>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</si>
  <si>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</si>
  <si>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</si>
  <si>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</si>
  <si>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</si>
  <si>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</si>
  <si>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</si>
  <si>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</si>
  <si>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</si>
  <si>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</si>
  <si>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</si>
  <si>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</si>
  <si>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</si>
  <si>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</si>
  <si>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</si>
  <si>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</si>
  <si>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</si>
  <si>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</si>
  <si>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</si>
  <si>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</si>
  <si>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</si>
  <si>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</si>
  <si>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</si>
  <si>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</si>
  <si>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</si>
  <si>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</si>
  <si>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</si>
  <si>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</si>
  <si>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</si>
  <si>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</si>
  <si>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</si>
  <si>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</si>
  <si>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</si>
  <si>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</si>
  <si>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</si>
  <si>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</si>
  <si>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</si>
  <si>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</si>
  <si>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</si>
  <si>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</si>
  <si>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</si>
  <si>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</si>
  <si>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</si>
  <si>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</si>
  <si>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</si>
  <si>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</si>
  <si>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</si>
  <si>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</si>
  <si>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</si>
  <si>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</si>
  <si>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</si>
  <si>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</si>
  <si>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</si>
  <si>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</si>
  <si>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</si>
  <si>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</si>
  <si>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</si>
  <si>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</si>
  <si>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</si>
  <si>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</si>
  <si>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</si>
  <si>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</si>
  <si>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</si>
  <si>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</si>
  <si>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</si>
  <si>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</si>
  <si>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</si>
  <si>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</si>
  <si>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</si>
  <si>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</si>
  <si>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</si>
  <si>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</si>
  <si>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</si>
  <si>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</si>
  <si>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</si>
  <si>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</si>
  <si>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</si>
  <si>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</si>
  <si>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</si>
  <si>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</si>
  <si>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</si>
  <si>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</si>
  <si>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</si>
  <si>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</si>
  <si>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</si>
  <si>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</si>
  <si>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</si>
  <si>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</si>
  <si>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</si>
  <si>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</si>
  <si>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</si>
  <si>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</si>
  <si>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</si>
  <si>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</si>
  <si>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</si>
  <si>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</si>
  <si>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</si>
  <si>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</si>
  <si>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</si>
  <si>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</si>
  <si>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</si>
  <si>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</si>
  <si>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</si>
  <si>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</si>
  <si>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</si>
  <si>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</si>
  <si>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</si>
  <si>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</si>
  <si>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</si>
  <si>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</si>
  <si>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</si>
  <si>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</si>
  <si>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</si>
  <si>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</si>
  <si>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</si>
  <si>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</si>
  <si>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</si>
  <si>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</si>
  <si>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</si>
  <si>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</si>
  <si>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</si>
  <si>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</si>
  <si>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</si>
  <si>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</si>
  <si>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</si>
  <si>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</si>
  <si>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</si>
  <si>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</si>
  <si>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</si>
  <si>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</si>
  <si>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</si>
  <si>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</si>
  <si>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</si>
  <si>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</si>
  <si>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</si>
  <si>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</si>
  <si>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</si>
  <si>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</si>
  <si>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</si>
  <si>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</si>
  <si>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</si>
  <si>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</si>
  <si>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</si>
  <si>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</si>
  <si>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</si>
  <si>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</si>
  <si>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</si>
  <si>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</si>
  <si>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</si>
  <si>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</si>
  <si>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</si>
  <si>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</si>
  <si>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</si>
  <si>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</si>
  <si>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</si>
  <si>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</si>
  <si>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</si>
  <si>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</si>
  <si>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</si>
  <si>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</si>
  <si>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</si>
  <si>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</si>
  <si>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</si>
  <si>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</si>
  <si>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</si>
  <si>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</si>
  <si>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</si>
  <si>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</si>
  <si>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</si>
  <si>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</si>
  <si>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</si>
  <si>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</si>
  <si>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</si>
  <si>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</si>
  <si>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</si>
  <si>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</si>
  <si>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</si>
  <si>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</si>
  <si>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</si>
  <si>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</si>
  <si>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</si>
  <si>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</si>
  <si>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</si>
  <si>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</si>
  <si>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</si>
  <si>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</si>
  <si>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</si>
  <si>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</si>
  <si>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</si>
  <si>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</si>
  <si>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</si>
  <si>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</si>
  <si>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</si>
  <si>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</si>
  <si>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</si>
  <si>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</si>
  <si>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</si>
  <si>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</si>
  <si>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</si>
  <si>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</si>
  <si>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</si>
  <si>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</si>
  <si>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</si>
  <si>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</si>
  <si>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</si>
  <si>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</si>
  <si>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</si>
  <si>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</si>
  <si>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</si>
  <si>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</si>
  <si>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</si>
  <si>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</si>
  <si>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</si>
  <si>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</si>
  <si>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</si>
  <si>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</si>
  <si>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</si>
  <si>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</si>
  <si>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</si>
  <si>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</si>
  <si>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</si>
  <si>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</si>
  <si>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</si>
  <si>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</si>
  <si>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</si>
  <si>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</si>
  <si>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</si>
  <si>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</si>
  <si>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</si>
  <si>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</si>
  <si>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</si>
  <si>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</si>
  <si>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</si>
  <si>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</si>
  <si>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</si>
  <si>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</si>
  <si>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</si>
  <si>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</si>
  <si>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</si>
  <si>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</si>
  <si>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</si>
  <si>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</si>
  <si>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</si>
  <si>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</si>
  <si>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</si>
  <si>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</si>
  <si>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</si>
  <si>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</si>
  <si>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</si>
  <si>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</si>
  <si>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</si>
  <si>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</si>
  <si>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</si>
  <si>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</si>
  <si>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</si>
  <si>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</si>
  <si>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</si>
  <si>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</si>
  <si>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</si>
  <si>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</si>
  <si>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</si>
  <si>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</si>
  <si>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</si>
  <si>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</si>
  <si>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</si>
  <si>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</si>
  <si>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</si>
  <si>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</si>
  <si>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</si>
  <si>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</si>
  <si>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</si>
  <si>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</si>
  <si>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</si>
  <si>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</si>
  <si>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</si>
  <si>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</si>
  <si>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</si>
  <si>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</si>
  <si>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</si>
  <si>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</si>
  <si>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</si>
  <si>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</si>
  <si>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</si>
  <si>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</si>
  <si>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</si>
  <si>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</si>
  <si>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</si>
  <si>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</si>
  <si>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</si>
  <si>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</si>
  <si>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</si>
  <si>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</si>
  <si>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</si>
  <si>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</si>
  <si>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</si>
  <si>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</si>
  <si>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</si>
  <si>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</si>
  <si>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</si>
  <si>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</si>
  <si>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</si>
  <si>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</si>
  <si>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</si>
  <si>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</si>
  <si>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</si>
  <si>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</si>
  <si>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</si>
  <si>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</si>
  <si>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</si>
  <si>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</si>
  <si>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</si>
  <si>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</si>
  <si>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</si>
  <si>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</si>
  <si>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</si>
  <si>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</si>
  <si>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</si>
  <si>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</si>
  <si>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</si>
  <si>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</si>
  <si>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</si>
  <si>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</si>
  <si>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</si>
  <si>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</si>
  <si>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</si>
  <si>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</si>
  <si>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</si>
  <si>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</si>
  <si>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</si>
  <si>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</si>
  <si>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</si>
  <si>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</si>
  <si>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</si>
  <si>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</si>
  <si>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</si>
  <si>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</si>
  <si>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</si>
  <si>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</si>
  <si>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</si>
  <si>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</si>
  <si>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</si>
  <si>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</si>
  <si>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</si>
  <si>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</si>
  <si>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</si>
  <si>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</si>
  <si>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</si>
  <si>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</si>
  <si>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</si>
  <si>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</si>
  <si>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</si>
  <si>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</si>
  <si>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</si>
  <si>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</si>
  <si>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</si>
  <si>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</si>
  <si>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</si>
  <si>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</si>
  <si>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</si>
  <si>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</si>
  <si>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</si>
  <si>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</si>
  <si>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</si>
  <si>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</si>
  <si>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</si>
  <si>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</si>
  <si>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</si>
  <si>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</si>
  <si>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</si>
  <si>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</si>
  <si>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</si>
  <si>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</si>
  <si>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</si>
  <si>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</si>
  <si>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</si>
  <si>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</si>
  <si>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</si>
  <si>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</si>
  <si>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</si>
  <si>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</si>
  <si>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</si>
  <si>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</si>
  <si>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</si>
  <si>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</si>
  <si>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</si>
  <si>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</si>
  <si>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</si>
  <si>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</si>
  <si>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</si>
  <si>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</si>
  <si>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</si>
  <si>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</si>
  <si>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</si>
  <si>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</si>
  <si>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</si>
  <si>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</si>
  <si>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</si>
  <si>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</si>
  <si>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</si>
  <si>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</si>
  <si>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</si>
  <si>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</si>
  <si>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</si>
  <si>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</si>
  <si>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</si>
  <si>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</si>
  <si>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</si>
  <si>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</si>
  <si>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</si>
  <si>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</si>
  <si>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</si>
  <si>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</si>
  <si>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</si>
  <si>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</si>
  <si>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</si>
  <si>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</si>
  <si>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</si>
  <si>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</si>
  <si>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</si>
  <si>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</si>
  <si>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</si>
  <si>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</si>
  <si>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</si>
  <si>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</si>
  <si>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</si>
  <si>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</si>
  <si>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</si>
  <si>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</si>
  <si>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</si>
  <si>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</si>
  <si>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</si>
  <si>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</si>
  <si>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</si>
  <si>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</si>
  <si>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</si>
  <si>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</si>
  <si>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</si>
  <si>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</si>
  <si>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</si>
  <si>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</si>
  <si>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</si>
  <si>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</si>
  <si>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</si>
  <si>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</si>
  <si>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</si>
  <si>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</si>
  <si>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</si>
  <si>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</si>
  <si>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</si>
  <si>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</si>
  <si>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</si>
  <si>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</si>
  <si>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</si>
  <si>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</si>
  <si>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</si>
  <si>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</si>
  <si>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</si>
  <si>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</si>
  <si>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</si>
  <si>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</si>
  <si>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</si>
  <si>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</si>
  <si>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</si>
  <si>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</si>
  <si>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</si>
  <si>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</si>
  <si>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</si>
  <si>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</si>
  <si>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</si>
  <si>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</si>
  <si>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</si>
  <si>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</si>
  <si>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</si>
  <si>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</si>
  <si>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</si>
  <si>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</si>
  <si>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</si>
  <si>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</si>
  <si>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</si>
  <si>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</si>
  <si>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</si>
  <si>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</si>
  <si>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</si>
  <si>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</si>
  <si>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</si>
  <si>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</si>
  <si>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</si>
  <si>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</si>
  <si>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</si>
  <si>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</si>
  <si>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</si>
  <si>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</si>
  <si>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</si>
  <si>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</si>
  <si>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</si>
  <si>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</si>
  <si>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</si>
  <si>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</si>
  <si>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</si>
  <si>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</si>
  <si>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</si>
  <si>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</si>
  <si>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</si>
  <si>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</si>
  <si>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</si>
  <si>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</si>
  <si>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</si>
  <si>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</si>
  <si>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</si>
  <si>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</si>
  <si>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</si>
  <si>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</si>
  <si>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</si>
  <si>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</si>
  <si>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</si>
  <si>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</si>
  <si>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</si>
  <si>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</si>
  <si>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</si>
  <si>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</si>
  <si>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</si>
  <si>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</si>
  <si>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</si>
  <si>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</si>
  <si>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</si>
  <si>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</si>
  <si>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</si>
  <si>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</si>
  <si>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</si>
  <si>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</si>
  <si>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</si>
  <si>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</si>
  <si>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</si>
  <si>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</si>
  <si>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</si>
  <si>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</si>
  <si>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</si>
  <si>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</si>
  <si>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</si>
  <si>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</si>
  <si>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</si>
  <si>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</si>
  <si>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</si>
  <si>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</si>
  <si>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</si>
  <si>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</si>
  <si>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</si>
  <si>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</si>
  <si>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</si>
  <si>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</si>
  <si>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</si>
  <si>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</si>
  <si>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</si>
  <si>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</si>
  <si>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</si>
  <si>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</si>
  <si>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</si>
  <si>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</si>
  <si>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</si>
  <si>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</si>
  <si>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</si>
  <si>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</si>
  <si>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</si>
  <si>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</si>
  <si>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</si>
  <si>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</si>
  <si>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</si>
  <si>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</si>
  <si>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</si>
  <si>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</si>
  <si>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</si>
  <si>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</si>
  <si>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</si>
  <si>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</si>
  <si>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</si>
  <si>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</si>
  <si>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</si>
  <si>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</si>
  <si>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</si>
  <si>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</si>
  <si>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</si>
  <si>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</si>
  <si>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</si>
  <si>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</si>
  <si>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</si>
  <si>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</si>
  <si>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</si>
  <si>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</si>
  <si>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</si>
  <si>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</si>
  <si>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</si>
  <si>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</si>
  <si>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</si>
  <si>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</si>
  <si>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</si>
  <si>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</si>
  <si>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</si>
  <si>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</si>
  <si>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</si>
  <si>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</si>
  <si>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</si>
  <si>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</si>
  <si>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</si>
  <si>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</si>
  <si>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</si>
  <si>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</si>
  <si>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</si>
  <si>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</si>
  <si>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</si>
  <si>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</si>
  <si>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</si>
  <si>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</si>
  <si>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</si>
  <si>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</si>
  <si>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</si>
  <si>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</si>
  <si>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</si>
  <si>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</si>
  <si>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</si>
  <si>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</si>
  <si>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</si>
  <si>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</si>
  <si>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</si>
  <si>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</si>
  <si>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</si>
  <si>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</si>
  <si>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</si>
  <si>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</si>
  <si>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</si>
  <si>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</si>
  <si>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</si>
  <si>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</si>
  <si>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</si>
  <si>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</si>
  <si>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</si>
  <si>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</si>
  <si>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</si>
  <si>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</si>
  <si>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</si>
  <si>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</si>
  <si>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</si>
  <si>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</si>
  <si>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</si>
  <si>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</si>
  <si>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</si>
  <si>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</si>
  <si>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</si>
  <si>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</si>
  <si>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</si>
  <si>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</si>
  <si>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</si>
  <si>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</si>
  <si>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</si>
  <si>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</si>
  <si>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</si>
  <si>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</si>
  <si>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</si>
  <si>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</si>
  <si>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</si>
  <si>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</si>
  <si>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</si>
  <si>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</si>
  <si>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</si>
  <si>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</si>
  <si>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</si>
  <si>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</si>
  <si>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</si>
  <si>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</si>
  <si>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</si>
  <si>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</si>
  <si>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</si>
  <si>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</si>
  <si>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</si>
  <si>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</si>
  <si>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</si>
  <si>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</si>
  <si>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</si>
  <si>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</si>
  <si>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</si>
  <si>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</si>
  <si>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</si>
  <si>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</si>
  <si>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</si>
  <si>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</si>
  <si>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</si>
  <si>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</si>
  <si>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</si>
  <si>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</si>
  <si>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</si>
  <si>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</si>
  <si>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</si>
  <si>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</si>
  <si>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</si>
  <si>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</si>
  <si>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</si>
  <si>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</si>
  <si>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</si>
  <si>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</si>
  <si>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</si>
  <si>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</si>
  <si>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</si>
  <si>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</si>
  <si>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</si>
  <si>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</si>
  <si>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</si>
  <si>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</si>
  <si>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</si>
  <si>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</si>
  <si>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</si>
  <si>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</si>
  <si>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</si>
  <si>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</si>
  <si>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</si>
  <si>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</si>
  <si>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</si>
  <si>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</si>
  <si>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</si>
  <si>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</si>
  <si>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</si>
  <si>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</si>
  <si>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</si>
  <si>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</si>
  <si>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</si>
  <si>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</si>
  <si>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</si>
  <si>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</si>
  <si>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</si>
  <si>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</si>
  <si>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</si>
  <si>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</si>
  <si>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</si>
  <si>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</si>
  <si>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</si>
  <si>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</si>
  <si>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</si>
  <si>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</si>
  <si>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</si>
  <si>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</si>
  <si>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</si>
  <si>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</si>
  <si>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</si>
  <si>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</si>
  <si>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</si>
  <si>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</si>
  <si>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</si>
  <si>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</si>
  <si>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</si>
  <si>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</si>
  <si>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</si>
  <si>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</si>
  <si>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</si>
  <si>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</si>
  <si>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</si>
  <si>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</si>
  <si>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</si>
  <si>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</si>
  <si>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</si>
  <si>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</si>
  <si>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</si>
  <si>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</si>
  <si>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</si>
  <si>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</si>
  <si>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</si>
  <si>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</si>
  <si>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</si>
  <si>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</si>
  <si>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</si>
  <si>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</si>
  <si>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</si>
  <si>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</si>
  <si>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</si>
  <si>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</si>
  <si>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</si>
  <si>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</si>
  <si>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</si>
  <si>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</si>
  <si>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</si>
  <si>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</si>
  <si>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</si>
  <si>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</si>
  <si>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</si>
  <si>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</si>
  <si>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</si>
  <si>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</si>
  <si>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</si>
  <si>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</si>
  <si>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</si>
  <si>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</si>
  <si>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</si>
  <si>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</si>
  <si>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</si>
  <si>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</si>
  <si>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</si>
  <si>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</si>
  <si>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</si>
  <si>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</si>
  <si>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</si>
  <si>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</si>
  <si>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</si>
  <si>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</si>
  <si>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</si>
  <si>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</si>
  <si>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</si>
  <si>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</si>
  <si>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</si>
  <si>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</si>
  <si>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</si>
  <si>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</si>
  <si>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</si>
  <si>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</si>
  <si>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</si>
  <si>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</si>
  <si>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</si>
  <si>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</si>
  <si>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</si>
  <si>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</si>
  <si>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</si>
  <si>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</si>
  <si>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</si>
  <si>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</si>
  <si>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</si>
  <si>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</si>
  <si>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</si>
  <si>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</si>
  <si>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</si>
  <si>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</si>
  <si>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</si>
  <si>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</si>
  <si>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</si>
  <si>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</si>
  <si>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</si>
  <si>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</si>
  <si>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</si>
  <si>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</si>
  <si>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</si>
  <si>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</si>
  <si>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</si>
  <si>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</si>
  <si>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</si>
  <si>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</si>
  <si>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</si>
  <si>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</si>
  <si>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</si>
  <si>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</si>
  <si>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</si>
  <si>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</si>
  <si>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</si>
  <si>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</si>
  <si>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</si>
  <si>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</si>
  <si>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</si>
  <si>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</si>
  <si>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</si>
  <si>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</si>
  <si>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</si>
  <si>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</si>
  <si>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</si>
  <si>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</si>
  <si>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</si>
  <si>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</si>
  <si>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</si>
  <si>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</si>
  <si>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</si>
  <si>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</si>
  <si>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</si>
  <si>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</si>
  <si>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</si>
  <si>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</si>
  <si>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</si>
  <si>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</si>
  <si>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</si>
  <si>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</si>
  <si>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</si>
  <si>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</si>
  <si>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</si>
  <si>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</si>
  <si>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</si>
  <si>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</si>
  <si>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</si>
  <si>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</si>
  <si>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</si>
  <si>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</si>
  <si>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</si>
  <si>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</si>
  <si>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</si>
  <si>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</si>
  <si>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</si>
  <si>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</si>
  <si>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</si>
  <si>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</si>
  <si>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</si>
  <si>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</si>
  <si>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</si>
  <si>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</si>
  <si>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</si>
  <si>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</si>
  <si>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</si>
  <si>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</si>
  <si>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</si>
  <si>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</si>
  <si>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</si>
  <si>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</si>
  <si>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</si>
  <si>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</si>
  <si>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</si>
  <si>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</si>
  <si>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</si>
  <si>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</si>
  <si>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</si>
  <si>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</si>
  <si>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</si>
  <si>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</si>
  <si>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</si>
  <si>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</si>
  <si>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</si>
  <si>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</si>
  <si>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</si>
  <si>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</si>
  <si>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</si>
  <si>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</si>
  <si>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</si>
  <si>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</si>
  <si>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</si>
  <si>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</si>
  <si>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</si>
  <si>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</si>
  <si>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</si>
  <si>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</si>
  <si>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</si>
  <si>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</si>
  <si>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</si>
  <si>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</si>
  <si>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</si>
  <si>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</si>
  <si>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</si>
  <si>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</si>
  <si>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</si>
  <si>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</si>
  <si>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</si>
  <si>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</si>
  <si>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</si>
  <si>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</si>
  <si>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</si>
  <si>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</si>
  <si>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</si>
  <si>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</si>
  <si>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</si>
  <si>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</si>
  <si>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</si>
  <si>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</si>
  <si>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</si>
  <si>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</si>
  <si>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</si>
  <si>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</si>
  <si>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</si>
  <si>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</si>
  <si>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</si>
  <si>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</si>
  <si>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</si>
  <si>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</si>
  <si>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</si>
  <si>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</si>
  <si>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</si>
  <si>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</si>
  <si>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</si>
  <si>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</si>
  <si>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</si>
  <si>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</si>
  <si>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</si>
  <si>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</si>
  <si>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</si>
  <si>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</si>
  <si>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</si>
  <si>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</si>
  <si>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</si>
  <si>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</si>
  <si>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</si>
  <si>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</si>
  <si>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</si>
  <si>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</si>
  <si>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</si>
  <si>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</si>
  <si>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</si>
  <si>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</si>
  <si>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</si>
  <si>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</si>
  <si>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</si>
  <si>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</si>
  <si>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</si>
  <si>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</si>
  <si>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</si>
  <si>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</si>
  <si>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</si>
  <si>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</si>
  <si>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</si>
  <si>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</si>
  <si>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</si>
  <si>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</si>
  <si>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</si>
  <si>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</si>
  <si>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</si>
  <si>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</si>
  <si>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</si>
  <si>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</si>
  <si>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</si>
  <si>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</si>
  <si>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</si>
  <si>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</si>
  <si>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</si>
  <si>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</si>
  <si>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</si>
  <si>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</si>
  <si>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</si>
  <si>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</si>
  <si>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</si>
  <si>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</si>
  <si>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</si>
  <si>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</si>
  <si>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</si>
  <si>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</si>
  <si>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</si>
  <si>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</si>
  <si>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</si>
  <si>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</si>
  <si>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</si>
  <si>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</si>
  <si>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</si>
  <si>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</si>
  <si>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</si>
  <si>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</si>
  <si>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</si>
  <si>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</si>
  <si>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</si>
  <si>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</si>
  <si>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</si>
  <si>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</si>
  <si>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</si>
  <si>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</si>
  <si>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</si>
  <si>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</si>
  <si>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</si>
  <si>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</si>
  <si>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</si>
  <si>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</si>
  <si>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</si>
  <si>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</si>
  <si>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</si>
  <si>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</si>
  <si>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</si>
  <si>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</si>
  <si>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</si>
  <si>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</si>
  <si>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</si>
  <si>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</si>
  <si>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</si>
  <si>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</si>
  <si>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</si>
  <si>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</si>
  <si>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</si>
  <si>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</si>
  <si>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</si>
  <si>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</si>
  <si>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</si>
  <si>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</si>
  <si>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</si>
  <si>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</si>
  <si>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</si>
  <si>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</si>
  <si>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</si>
  <si>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</si>
  <si>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</si>
  <si>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</si>
  <si>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</si>
  <si>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</si>
  <si>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</si>
  <si>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</si>
  <si>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</si>
  <si>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</si>
  <si>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</si>
  <si>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</si>
  <si>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</si>
  <si>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</si>
  <si>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</si>
  <si>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</si>
  <si>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</si>
  <si>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</si>
  <si>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</si>
  <si>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</si>
  <si>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</si>
  <si>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</si>
  <si>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</si>
  <si>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</si>
  <si>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</si>
  <si>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</si>
  <si>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</si>
  <si>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</si>
  <si>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</si>
  <si>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</si>
  <si>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</si>
  <si>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</si>
  <si>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</si>
  <si>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</si>
  <si>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</si>
  <si>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</si>
  <si>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</si>
  <si>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</si>
  <si>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</si>
  <si>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</si>
  <si>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</si>
  <si>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</si>
  <si>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</si>
  <si>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</si>
  <si>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</si>
  <si>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</si>
  <si>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</si>
  <si>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</si>
  <si>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</si>
  <si>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</si>
  <si>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</si>
  <si>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</si>
  <si>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</si>
  <si>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</si>
  <si>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</si>
  <si>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</si>
  <si>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</si>
  <si>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</si>
  <si>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</si>
  <si>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</si>
  <si>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</si>
  <si>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</si>
  <si>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</si>
  <si>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</si>
  <si>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</si>
  <si>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</si>
  <si>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</si>
  <si>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</si>
  <si>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</si>
  <si>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</si>
  <si>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</si>
  <si>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</si>
  <si>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</si>
  <si>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</si>
  <si>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</si>
  <si>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</si>
  <si>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</si>
  <si>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</si>
  <si>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</si>
  <si>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</si>
  <si>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</si>
  <si>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</si>
  <si>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</si>
  <si>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</si>
  <si>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</si>
  <si>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</si>
  <si>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</si>
  <si>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</si>
  <si>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</si>
  <si>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</si>
  <si>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</si>
  <si>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</si>
  <si>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</si>
  <si>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</si>
  <si>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</si>
  <si>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</si>
  <si>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</si>
  <si>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</si>
  <si>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</si>
  <si>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</si>
  <si>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</si>
  <si>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</si>
  <si>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</si>
  <si>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</si>
  <si>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</si>
  <si>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</si>
  <si>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</si>
  <si>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</si>
  <si>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</si>
  <si>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</si>
  <si>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</si>
  <si>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</si>
  <si>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</si>
  <si>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</si>
  <si>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</si>
  <si>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</si>
  <si>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</si>
  <si>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</si>
  <si>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</si>
  <si>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</si>
  <si>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</si>
  <si>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</si>
  <si>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</si>
  <si>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</si>
  <si>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</si>
  <si>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</si>
  <si>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</si>
  <si>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</si>
  <si>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</si>
  <si>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</si>
  <si>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</si>
  <si>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</si>
  <si>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</si>
  <si>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</si>
  <si>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</si>
  <si>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</si>
  <si>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</si>
  <si>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</si>
  <si>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</si>
  <si>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</si>
  <si>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</si>
  <si>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</si>
  <si>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</si>
  <si>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</si>
  <si>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</si>
  <si>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</si>
  <si>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</si>
  <si>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</si>
  <si>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</si>
  <si>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</si>
  <si>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</si>
  <si>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</si>
  <si>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</si>
  <si>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</si>
  <si>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</si>
  <si>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</si>
  <si>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</si>
  <si>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</si>
  <si>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</si>
  <si>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</si>
  <si>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</si>
  <si>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</si>
  <si>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</si>
  <si>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</si>
  <si>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</si>
  <si>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</si>
  <si>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</si>
  <si>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</si>
  <si>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</si>
  <si>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</si>
  <si>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</si>
  <si>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</si>
  <si>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</si>
  <si>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</si>
  <si>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</si>
  <si>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</si>
  <si>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</si>
  <si>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</si>
  <si>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</si>
  <si>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</si>
  <si>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</si>
  <si>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</si>
  <si>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</si>
  <si>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</si>
  <si>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</si>
  <si>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</si>
  <si>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</si>
  <si>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</si>
  <si>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</si>
  <si>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</si>
  <si>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</si>
  <si>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</si>
  <si>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</si>
  <si>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</si>
  <si>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</si>
  <si>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</si>
  <si>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</si>
  <si>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</si>
  <si>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</si>
  <si>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</si>
  <si>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</si>
  <si>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</si>
  <si>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</si>
  <si>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</si>
  <si>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</si>
  <si>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</si>
  <si>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</si>
  <si>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</si>
  <si>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</si>
  <si>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</si>
  <si>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</si>
  <si>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</si>
  <si>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</si>
  <si>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</si>
  <si>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</si>
  <si>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</si>
  <si>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</si>
  <si>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</si>
  <si>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</si>
  <si>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</si>
  <si>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</si>
  <si>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</si>
  <si>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</si>
  <si>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</si>
  <si>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</si>
  <si>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</si>
  <si>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</si>
  <si>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</si>
  <si>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</si>
  <si>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</si>
  <si>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</si>
  <si>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</si>
  <si>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</si>
  <si>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</si>
  <si>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</si>
  <si>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</si>
  <si>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</si>
  <si>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</si>
  <si>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</si>
  <si>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</si>
  <si>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</si>
  <si>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</si>
  <si>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</si>
  <si>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</si>
  <si>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</si>
  <si>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</si>
  <si>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</si>
  <si>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</si>
  <si>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</si>
  <si>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</si>
  <si>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</si>
  <si>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</si>
  <si>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</si>
  <si>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</si>
  <si>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</si>
  <si>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</si>
  <si>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</si>
  <si>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</si>
  <si>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</si>
  <si>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</si>
  <si>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</si>
  <si>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</si>
  <si>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</si>
  <si>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</si>
  <si>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</si>
  <si>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</si>
  <si>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</si>
  <si>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</si>
  <si>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</si>
  <si>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</si>
  <si>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</si>
  <si>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</si>
  <si>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</si>
  <si>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</si>
  <si>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</si>
  <si>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</si>
  <si>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</si>
  <si>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</si>
  <si>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</si>
  <si>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</si>
  <si>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</si>
  <si>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</si>
  <si>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</si>
  <si>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</si>
  <si>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</si>
  <si>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</si>
  <si>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</si>
  <si>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</si>
  <si>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</si>
  <si>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</si>
  <si>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</si>
  <si>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</si>
  <si>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</si>
  <si>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</si>
  <si>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</si>
  <si>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</si>
  <si>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</si>
  <si>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</si>
  <si>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</si>
  <si>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</si>
  <si>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</si>
  <si>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</si>
  <si>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</si>
  <si>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</si>
  <si>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</si>
  <si>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</si>
  <si>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</si>
  <si>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</si>
  <si>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</si>
  <si>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</si>
  <si>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</si>
  <si>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</si>
  <si>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</si>
  <si>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</si>
  <si>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</si>
  <si>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</si>
  <si>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</si>
  <si>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</si>
  <si>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</si>
  <si>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</si>
  <si>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</si>
  <si>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</si>
  <si>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</si>
  <si>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</si>
  <si>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</si>
  <si>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</si>
  <si>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</si>
  <si>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</si>
  <si>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</si>
  <si>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</si>
  <si>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</si>
  <si>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</si>
  <si>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</si>
  <si>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</si>
  <si>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</si>
  <si>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</si>
  <si>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</si>
  <si>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</si>
  <si>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</si>
  <si>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</si>
  <si>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</si>
  <si>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</si>
  <si>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</si>
  <si>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</si>
  <si>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</si>
  <si>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</si>
  <si>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</si>
  <si>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</si>
  <si>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</si>
  <si>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</si>
  <si>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</si>
  <si>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</si>
  <si>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</si>
  <si>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</si>
  <si>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</si>
  <si>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</si>
  <si>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</si>
  <si>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</si>
  <si>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</si>
  <si>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</si>
  <si>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</si>
  <si>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</si>
  <si>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</si>
  <si>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</si>
  <si>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</si>
  <si>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</si>
  <si>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</si>
  <si>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</si>
  <si>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</si>
  <si>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</si>
  <si>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</si>
  <si>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</si>
  <si>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</si>
  <si>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</si>
  <si>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</si>
  <si>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</si>
  <si>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</si>
  <si>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</si>
  <si>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</si>
  <si>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</si>
  <si>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</si>
  <si>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</si>
  <si>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</si>
  <si>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</si>
  <si>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</si>
  <si>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</si>
  <si>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</si>
  <si>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</si>
  <si>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</si>
  <si>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</si>
  <si>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</si>
  <si>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</si>
  <si>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</si>
  <si>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</si>
  <si>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</si>
  <si>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</si>
  <si>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</si>
  <si>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</si>
  <si>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</si>
  <si>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</si>
  <si>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</si>
  <si>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</si>
  <si>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</si>
  <si>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</si>
  <si>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</si>
  <si>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</si>
  <si>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</si>
  <si>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</si>
  <si>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</si>
  <si>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</si>
  <si>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</si>
  <si>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</si>
  <si>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</si>
  <si>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</si>
  <si>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</si>
  <si>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</si>
  <si>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</si>
  <si>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</si>
  <si>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</si>
  <si>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</si>
  <si>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</si>
  <si>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</si>
  <si>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</si>
  <si>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</si>
  <si>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</si>
  <si>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</si>
  <si>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</si>
  <si>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</si>
  <si>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</si>
  <si>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</si>
  <si>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</si>
  <si>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</si>
  <si>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</si>
  <si>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</si>
  <si>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</si>
  <si>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</si>
  <si>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</si>
  <si>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</si>
  <si>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</si>
  <si>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</si>
  <si>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</si>
  <si>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</si>
  <si>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</si>
  <si>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</si>
  <si>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</si>
  <si>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</si>
  <si>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</si>
  <si>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</si>
  <si>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</si>
  <si>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</si>
  <si>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</si>
  <si>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</si>
  <si>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</si>
  <si>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</si>
  <si>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</si>
  <si>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</si>
  <si>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</si>
  <si>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</si>
  <si>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</si>
  <si>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</si>
  <si>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</si>
  <si>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</si>
  <si>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</si>
  <si>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</si>
  <si>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</si>
  <si>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</si>
  <si>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</si>
  <si>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</si>
  <si>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</si>
  <si>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</si>
  <si>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</si>
  <si>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</si>
  <si>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</si>
  <si>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</si>
  <si>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</si>
  <si>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</si>
  <si>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</si>
  <si>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</si>
  <si>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</si>
  <si>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</si>
  <si>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</si>
  <si>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</si>
  <si>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</si>
  <si>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</si>
  <si>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</si>
  <si>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</si>
  <si>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</si>
  <si>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</si>
  <si>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</si>
  <si>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</si>
  <si>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</si>
  <si>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</si>
  <si>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</si>
  <si>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</si>
  <si>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</si>
  <si>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</si>
  <si>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</si>
  <si>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</si>
  <si>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</si>
  <si>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</si>
  <si>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</si>
  <si>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</si>
  <si>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</si>
  <si>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</si>
  <si>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</si>
  <si>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</si>
  <si>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</si>
  <si>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</si>
  <si>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</si>
  <si>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</si>
  <si>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</si>
  <si>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</si>
  <si>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</si>
  <si>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</si>
  <si>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</si>
  <si>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</si>
  <si>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</si>
  <si>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</si>
  <si>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</si>
  <si>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</si>
  <si>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</si>
  <si>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</si>
  <si>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</si>
  <si>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</si>
  <si>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</si>
  <si>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</si>
  <si>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</si>
  <si>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</si>
  <si>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</si>
  <si>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</si>
  <si>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</si>
  <si>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</si>
  <si>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</si>
  <si>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</si>
  <si>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</si>
  <si>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</si>
  <si>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</si>
  <si>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</si>
  <si>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</si>
  <si>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</si>
  <si>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</si>
  <si>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</si>
  <si>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</si>
  <si>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</si>
  <si>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</si>
  <si>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</si>
  <si>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</si>
  <si>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</si>
  <si>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</si>
  <si>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</si>
  <si>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</si>
  <si>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</si>
  <si>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</si>
  <si>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</si>
  <si>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</si>
  <si>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</si>
  <si>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</si>
  <si>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</si>
  <si>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</si>
  <si>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</si>
  <si>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</si>
  <si>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</si>
  <si>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</si>
  <si>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</si>
  <si>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</si>
  <si>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</si>
  <si>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</si>
  <si>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</si>
  <si>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</si>
  <si>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</si>
  <si>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</si>
  <si>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</si>
  <si>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</si>
  <si>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</si>
  <si>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</si>
  <si>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</si>
  <si>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</si>
  <si>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</si>
  <si>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</si>
  <si>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</si>
  <si>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</si>
  <si>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</si>
  <si>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</si>
  <si>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</si>
  <si>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</si>
  <si>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</si>
  <si>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</si>
  <si>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</si>
  <si>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</si>
  <si>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</si>
  <si>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</si>
  <si>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</si>
  <si>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</si>
  <si>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</si>
  <si>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</si>
  <si>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</si>
  <si>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</si>
  <si>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</si>
  <si>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</si>
  <si>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</si>
  <si>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</si>
  <si>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</si>
  <si>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</si>
  <si>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</si>
  <si>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</si>
  <si>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</si>
  <si>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</si>
  <si>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</si>
  <si>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</si>
  <si>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</si>
  <si>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</si>
  <si>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</si>
  <si>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</si>
  <si>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</si>
  <si>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</si>
  <si>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</si>
  <si>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</si>
  <si>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</si>
  <si>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</si>
  <si>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</si>
  <si>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</si>
  <si>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</si>
  <si>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</si>
  <si>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</si>
  <si>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</si>
  <si>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</si>
  <si>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</si>
  <si>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</si>
  <si>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</si>
  <si>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</si>
  <si>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</si>
  <si>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</si>
  <si>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</si>
  <si>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</si>
  <si>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</si>
  <si>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</si>
  <si>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</si>
  <si>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</si>
  <si>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</si>
  <si>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</si>
  <si>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</si>
  <si>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</si>
  <si>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</si>
  <si>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</si>
  <si>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</si>
  <si>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</si>
  <si>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</si>
  <si>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</si>
  <si>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</si>
  <si>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</si>
  <si>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</si>
  <si>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</si>
  <si>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</si>
  <si>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</si>
  <si>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</si>
  <si>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</si>
  <si>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</si>
  <si>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</si>
  <si>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</si>
  <si>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</si>
  <si>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</si>
  <si>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</si>
  <si>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</si>
  <si>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</si>
  <si>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</si>
  <si>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</si>
  <si>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</si>
  <si>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</si>
  <si>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</si>
  <si>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</si>
  <si>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</si>
  <si>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</si>
  <si>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</si>
  <si>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</si>
  <si>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</si>
  <si>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</si>
  <si>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</si>
  <si>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</si>
  <si>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</si>
  <si>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</si>
  <si>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</si>
  <si>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</si>
  <si>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</si>
  <si>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</si>
  <si>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</si>
  <si>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</si>
  <si>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</si>
  <si>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</si>
  <si>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</si>
  <si>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</si>
  <si>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</si>
  <si>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</si>
  <si>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</si>
  <si>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</si>
  <si>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</si>
  <si>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</si>
  <si>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</si>
  <si>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</si>
  <si>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</si>
  <si>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</si>
  <si>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</si>
  <si>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</si>
  <si>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</si>
  <si>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</si>
  <si>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</si>
  <si>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</si>
  <si>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</si>
  <si>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</si>
  <si>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</si>
  <si>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</si>
  <si>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</si>
  <si>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</si>
  <si>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</si>
  <si>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</si>
  <si>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</si>
  <si>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</si>
  <si>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</si>
  <si>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</si>
  <si>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</si>
  <si>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</si>
  <si>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</si>
  <si>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</si>
  <si>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</si>
  <si>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</si>
  <si>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</si>
  <si>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</si>
  <si>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</si>
  <si>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</si>
  <si>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</si>
  <si>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</si>
  <si>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</si>
  <si>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</si>
  <si>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</si>
  <si>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</si>
  <si>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</si>
  <si>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</si>
  <si>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</si>
  <si>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</si>
  <si>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</si>
  <si>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</si>
  <si>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</si>
  <si>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</si>
  <si>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</si>
  <si>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</si>
  <si>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</si>
  <si>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</si>
  <si>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</si>
  <si>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</si>
  <si>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</si>
  <si>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</si>
  <si>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</si>
  <si>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</si>
  <si>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</si>
  <si>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</si>
  <si>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</si>
  <si>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</si>
  <si>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</si>
  <si>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</si>
  <si>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</si>
  <si>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</si>
  <si>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</si>
  <si>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</si>
  <si>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</si>
  <si>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</si>
  <si>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</si>
  <si>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</si>
  <si>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</si>
  <si>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</si>
  <si>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</si>
  <si>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</si>
  <si>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</si>
  <si>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</si>
  <si>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</si>
  <si>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</si>
  <si>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</si>
  <si>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</si>
  <si>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</si>
  <si>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</si>
  <si>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</si>
  <si>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</si>
  <si>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</si>
  <si>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</si>
  <si>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</si>
  <si>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</si>
  <si>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</si>
  <si>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</si>
  <si>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</si>
  <si>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</si>
  <si>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</si>
  <si>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</si>
  <si>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</si>
  <si>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</si>
  <si>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</si>
  <si>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</si>
  <si>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</si>
  <si>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</si>
  <si>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</si>
  <si>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</si>
  <si>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</si>
  <si>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</si>
  <si>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</si>
  <si>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</si>
  <si>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</si>
  <si>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</si>
  <si>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</si>
  <si>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</si>
  <si>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</si>
  <si>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</si>
  <si>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</si>
  <si>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</si>
  <si>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</si>
  <si>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</si>
  <si>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</si>
  <si>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</si>
  <si>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</si>
  <si>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</si>
  <si>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</si>
  <si>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</si>
  <si>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</si>
  <si>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</si>
  <si>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</si>
  <si>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</si>
  <si>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</si>
  <si>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</si>
  <si>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</si>
  <si>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</si>
  <si>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</si>
  <si>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</si>
  <si>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</si>
  <si>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</si>
  <si>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</si>
  <si>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</si>
  <si>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</si>
  <si>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</si>
  <si>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</si>
  <si>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</si>
  <si>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</si>
  <si>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</si>
  <si>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</si>
  <si>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</si>
  <si>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</si>
  <si>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</si>
  <si>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</si>
  <si>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</si>
  <si>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</si>
  <si>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</si>
  <si>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</si>
  <si>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</si>
  <si>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</si>
  <si>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</si>
  <si>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</si>
  <si>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</si>
  <si>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</si>
  <si>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</si>
  <si>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</si>
  <si>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</si>
  <si>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</si>
  <si>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</si>
  <si>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</si>
  <si>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</si>
  <si>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</si>
  <si>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</si>
  <si>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</si>
  <si>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</si>
  <si>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</si>
  <si>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</si>
  <si>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</si>
  <si>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</si>
  <si>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</si>
  <si>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</si>
  <si>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</si>
  <si>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</si>
  <si>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</si>
  <si>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</si>
  <si>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</si>
  <si>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</si>
  <si>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</si>
  <si>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</si>
  <si>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</si>
  <si>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</si>
  <si>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</si>
  <si>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</si>
  <si>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</si>
  <si>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</si>
  <si>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</si>
  <si>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</si>
  <si>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</si>
  <si>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</si>
  <si>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</si>
  <si>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</si>
  <si>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</si>
  <si>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</si>
  <si>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</si>
  <si>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</si>
  <si>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</si>
  <si>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</si>
  <si>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</si>
  <si>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</si>
  <si>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</si>
  <si>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</si>
  <si>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</si>
  <si>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PCM-20251114-00000809</t>
  </si>
  <si>
    <t>ETA 110 min</t>
  </si>
  <si>
    <t xml:space="preserve"> PCM-20250215-00000830 </t>
  </si>
  <si>
    <t>LTE site still down and  site located in aramco area access issue need special permission</t>
  </si>
  <si>
    <t>PCM-20251114-00000882</t>
  </si>
  <si>
    <t>EM team on the way need 10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</si>
  <si>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</si>
  <si>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</si>
  <si>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</si>
  <si>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</si>
  <si>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</si>
  <si>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</si>
  <si>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</si>
  <si>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</si>
  <si>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PCM-20251114-00000842</t>
  </si>
  <si>
    <t xml:space="preserve">Sceco black out on Madraka area , Teams secured HUb sites </t>
  </si>
  <si>
    <t>PCM-20251114-00000856</t>
  </si>
  <si>
    <t xml:space="preserve">EM team need 35 min </t>
  </si>
  <si>
    <t>TT-20251114-00909</t>
  </si>
  <si>
    <t xml:space="preserve">EM team need 20 min </t>
  </si>
  <si>
    <t>PCM-20251114-00000915</t>
  </si>
  <si>
    <t>PCM-20251114-00000713</t>
  </si>
  <si>
    <t xml:space="preserve">After Hub WDS9463 restored new TRM fb Hub SUL9467 // Out of coverage suspected near or reached </t>
  </si>
  <si>
    <t>PCM-20251114-00000788</t>
  </si>
  <si>
    <t>TEAM at site mkw9706 to move bah0831 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</si>
</sst>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165" fontId="25" fillId="12" borderId="8" xfId="0" applyNumberFormat="1" applyFont="1" applyFill="1" applyBorder="1" applyAlignment="1">
      <alignment horizontal="center" vertical="center" wrapText="1"/>
    </xf>
    <xf numFmtId="0" fontId="27" fillId="8"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7" dataDxfId="156" headerRowBorderDxfId="154" tableBorderDxfId="155" totalsRowBorderDxfId="153">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7" totalsRowShown="0" headerRowDxfId="64" dataDxfId="63" headerRowBorderDxfId="61" tableBorderDxfId="62">
  <autoFilter ref="A1:L10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 totalsRowShown="0" headerRowDxfId="48" dataDxfId="47" headerRowBorderDxfId="45" tableBorderDxfId="46" totalsRowBorderDxfId="44">
  <autoFilter ref="A1:L5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8" totalsRowShown="0" headerRowDxfId="31" dataDxfId="30" headerRowBorderDxfId="28" tableBorderDxfId="29">
  <autoFilter ref="A1:L2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8" totalsRowShown="0" headerRowDxfId="15" dataDxfId="14" headerRowBorderDxfId="12" tableBorderDxfId="13">
  <autoFilter ref="A1:L12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312.72970370370604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5" ca="1" si="0">IFERROR(NOW()-F3,"")</f>
        <v>45975.678129629632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45975.678129629632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45975.678129629632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45975.678129629632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45975.678129629632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45975.678129629632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45975.678129629632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45975.678129629632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45975.678129629632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45975.678129629632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45975.678129629632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45975.678129629632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45975.678129629632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45975.678129629632</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45975.678129629632</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45975.678129629632</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45975.678129629632</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45975.678129629632</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45975.678129629632</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45975.678129629632</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45975.678129629632</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45975.678129629632</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45975.678129629632</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45975.678129629632</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45975.678129629632</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45975.678129629632</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45975.678129629632</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45975.678129629632</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45975.678129629632</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45975.678129629632</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45975.678129629632</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45975.678129629632</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45975.678129629632</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45975.678129629632</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45975.678129629632</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45975.678129629632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45975.678129629632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45975.678129629632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45975.678129629632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45975.678129629632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45975.678129629632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45975.678129629632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45975.678129629632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45975.678129629632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45975.678129629632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45975.678129629632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45975.678129629632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45975.678129629632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45975.678129629632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45975.678129629632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45975.678129629632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45975.678129629632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45975.678129629632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45975.678129629632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45975.678129629632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45975.678129629632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45975.678129629632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45975.678129629632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45975.678129629632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45975.678129629632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45975.678129629632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45975.678129629632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45975.678129629632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45975.678129629632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45975.678129629632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45975.678129629632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45975.678129629632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45975.678129629632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45975.678129629632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45975.678129629632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45975.678129629632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45975.678129629632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45975.678129629632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45975.678129629632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45975.678129629632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45975.678129629632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45975.678129629632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45975.678129629632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45975.678129629632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45975.678129629632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45975.678129629632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45975.678129629632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45975.678129629632</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45975.678129629632</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45975.678129629632</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45975.678129629632</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45975.678129629632</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45975.678129629632</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45975.678129629632</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45975.678129629632</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45975.678129629632</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45975.678129629632</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45975.678129629632</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45975.678129629632</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45975.678129629632</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03866FFC-951D-46E5-AED4-B41CF893E25C}"/>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A11" sqref="A11:XFD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150.6782916666707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1.0718449074120144</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2</v>
      </c>
      <c r="D5" s="18" t="s">
        <v>25105</v>
      </c>
      <c r="E5" s="103" t="s">
        <v>39021</v>
      </c>
      <c r="F5" s="104">
        <v>45975.630960648145</v>
      </c>
      <c r="G5" s="105">
        <f ca="1">IFERROR(NOW()-F5,"-")</f>
        <v>4.7168981487629935E-2</v>
      </c>
      <c r="H5" s="104">
        <v>45975.624039351853</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45975.678129629632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45975.678129629632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45975.678129629632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45975.678129629632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45975.678129629632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45975.678129629632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45975.678129629632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45975.678129629632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45975.678129629632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45975.678129629632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45975.678129629632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45975.678129629632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45975.678129629632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45975.678129629632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45975.678129629632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45975.678129629632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45975.678129629632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45975.678129629632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45975.678129629632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45975.678129629632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45975.678129629632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45975.678129629632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45975.678129629632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45975.678129629632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45975.678129629632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45975.678129629632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45975.678129629632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45975.678129629632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45975.678129629632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45975.678129629632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45975.678129629632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45975.678129629632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45975.678129629632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45975.678129629632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27"/>
      <c r="B40" s="128" t="str">
        <f>IFERROR(VLOOKUP(D40,DB!A:K,11,0),"")</f>
        <v/>
      </c>
      <c r="C40" s="128"/>
      <c r="D40" s="128"/>
      <c r="E40" s="129"/>
      <c r="F40" s="130"/>
      <c r="G40" s="131">
        <f ca="1">IFERROR(NOW()-F40,"-")</f>
        <v>45975.678129629632</v>
      </c>
      <c r="H40" s="130"/>
      <c r="I40" s="128" t="str">
        <f>IFERROR(VLOOKUP(D40,DB!A:F,6,0),"")</f>
        <v/>
      </c>
      <c r="J40" s="128" t="str">
        <f>IFERROR(VLOOKUP(D40,DB!A:G,7,0),"")</f>
        <v/>
      </c>
      <c r="K40" s="132"/>
      <c r="L40" s="128" t="str">
        <f>IFERROR(VLOOKUP(D40,DB!A:I,9,0),"")</f>
        <v/>
      </c>
      <c r="M40" s="128"/>
      <c r="N40" s="128"/>
      <c r="O40" s="128"/>
      <c r="P40" s="128"/>
      <c r="Q40" s="128"/>
      <c r="R40" s="128"/>
      <c r="S40" s="128"/>
      <c r="T40" s="128"/>
      <c r="U40" s="128"/>
      <c r="V40" s="128"/>
      <c r="W40" s="128"/>
      <c r="X40" s="128"/>
      <c r="Y40" s="128"/>
      <c r="Z40" s="128"/>
      <c r="AA40" s="128"/>
      <c r="AB40" s="128"/>
      <c r="AC40" s="128"/>
      <c r="AD40" s="128"/>
      <c r="AE40" s="128"/>
      <c r="AF40" s="128"/>
      <c r="AG40" s="128"/>
      <c r="AH40" s="128"/>
      <c r="AI40" s="128"/>
      <c r="AJ40" s="128"/>
      <c r="AK40" s="128"/>
      <c r="AL40" s="128"/>
      <c r="AM40" s="128"/>
      <c r="AN40" s="128"/>
      <c r="AO40" s="128"/>
      <c r="AP40" s="128"/>
      <c r="AQ40" s="128"/>
      <c r="AR40" s="128"/>
      <c r="AS40" s="128"/>
      <c r="AT40" s="128"/>
      <c r="AU40" s="128"/>
      <c r="AV40" s="128"/>
      <c r="AW40" s="128"/>
      <c r="AX40" s="128"/>
      <c r="AY40" s="128"/>
      <c r="AZ40" s="128"/>
      <c r="BA40" s="128"/>
      <c r="BB40" s="128"/>
      <c r="BC40" s="128"/>
      <c r="BD40" s="128"/>
      <c r="BE40" s="128"/>
      <c r="BF40" s="128"/>
      <c r="BG40" s="128"/>
      <c r="BH40" s="128"/>
      <c r="BI40" s="128"/>
      <c r="BJ40" s="128"/>
      <c r="BK40" s="128"/>
      <c r="BL40" s="128"/>
      <c r="BM40" s="128"/>
      <c r="BN40" s="128"/>
      <c r="BO40" s="128"/>
      <c r="BP40" s="128"/>
      <c r="BQ40" s="128"/>
      <c r="BR40" s="128"/>
      <c r="BS40" s="128"/>
      <c r="BT40" s="128"/>
      <c r="BU40" s="128"/>
      <c r="BV40" s="128"/>
      <c r="BW40" s="128"/>
      <c r="BX40" s="128"/>
      <c r="BY40" s="128"/>
      <c r="BZ40" s="128"/>
      <c r="CA40" s="128"/>
      <c r="CB40" s="128"/>
      <c r="CC40" s="128"/>
      <c r="CD40" s="128"/>
      <c r="CE40" s="128"/>
      <c r="CF40" s="128"/>
      <c r="CG40" s="128"/>
      <c r="CH40" s="128"/>
      <c r="CI40" s="128"/>
      <c r="CJ40" s="133"/>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7"/>
  <sheetViews>
    <sheetView workbookViewId="0">
      <selection activeCell="D2" sqref="D2:D4"/>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62" ca="1" si="0">IFERROR(NOW()-F2,"-")</f>
        <v>45975.678129629632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45975.678129629632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45975.678129629632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45975.678129629632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45975.678129629632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45975.678129629632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45975.678129629632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45975.678129629632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45975.678129629632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45975.678129629632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45975.678129629632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45975.678129629632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45975.678129629632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45975.678129629632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45975.678129629632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45975.678129629632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45975.678129629632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45975.678129629632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45975.678129629632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45975.678129629632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45975.678129629632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45975.678129629632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45975.678129629632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45975.678129629632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45975.678129629632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45975.678129629632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45975.678129629632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45975.678129629632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45975.678129629632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45975.678129629632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45975.678129629632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45975.678129629632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45975.678129629632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45975.678129629632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45975.678129629632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45975.678129629632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45975.678129629632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45975.678129629632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45975.678129629632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45975.678129629632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45975.678129629632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45975.678129629632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45975.678129629632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45975.678129629632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45975.678129629632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45975.678129629632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45975.678129629632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45975.678129629632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45975.678129629632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45975.678129629632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45975.678129629632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45975.678129629632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45975.678129629632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45975.678129629632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45975.678129629632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45975.678129629632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45975.678129629632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45975.678129629632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45975.678129629632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45975.678129629632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45975.678129629632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ref="G63:G126" ca="1" si="1">IFERROR(NOW()-F63,"-")</f>
        <v>45975.678129629632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45975.678129629632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45975.678129629632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45975.678129629632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45975.678129629632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45975.678129629632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45975.678129629632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45975.678129629632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45975.678129629632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45975.678129629632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45975.678129629632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45975.678129629632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45975.678129629632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45975.678129629632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45975.678129629632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45975.678129629632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45975.678129629632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45975.678129629632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45975.678129629632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45975.678129629632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45975.678129629632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45975.678129629632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45975.678129629632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45975.678129629632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45975.678129629632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45975.678129629632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45975.678129629632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45975.678129629632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45975.678129629632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45975.678129629632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45975.678129629632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45975.678129629632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45975.678129629632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45975.678129629632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45975.678129629632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45975.678129629632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45975.678129629632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45975.678129629632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45975.678129629632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45975.678129629632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45975.678129629632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45975.678129629632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45975.678129629632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45975.678129629632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45975.678129629632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45975.678129629632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45975.678129629632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45975.678129629632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45975.678129629632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45975.678129629632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45975.678129629632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45975.678129629632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45975.678129629632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45975.678129629632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45975.678129629632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45975.678129629632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45975.678129629632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45975.678129629632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45975.678129629632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45975.678129629632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45975.678129629632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45975.678129629632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45975.678129629632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45975.678129629632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ref="G127:G190" ca="1" si="2">IFERROR(NOW()-F127,"-")</f>
        <v>45975.678129629632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45975.678129629632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45975.678129629632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45975.678129629632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45975.678129629632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45975.678129629632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45975.678129629632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45975.678129629632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45975.678129629632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45975.678129629632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45975.678129629632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45975.678129629632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45975.678129629632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45975.678129629632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45975.678129629632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45975.678129629632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45975.678129629632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45975.678129629632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45975.678129629632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45975.678129629632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45975.678129629632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45975.678129629632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45975.678129629632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45975.678129629632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45975.678129629632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45975.678129629632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45975.678129629632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45975.678129629632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45975.678129629632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45975.678129629632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45975.678129629632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45975.678129629632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45975.678129629632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45975.678129629632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45975.678129629632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45975.678129629632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45975.678129629632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45975.678129629632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45975.678129629632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45975.678129629632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45975.678129629632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45975.678129629632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45975.678129629632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45975.678129629632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45975.678129629632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45975.678129629632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45975.678129629632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45975.678129629632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45975.678129629632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45975.678129629632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45975.678129629632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45975.678129629632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45975.678129629632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45975.678129629632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45975.678129629632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45975.678129629632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45975.678129629632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45975.678129629632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45975.678129629632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45975.678129629632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45975.678129629632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45975.678129629632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45975.678129629632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45975.678129629632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ref="G191:G254" ca="1" si="3">IFERROR(NOW()-F191,"-")</f>
        <v>45975.678129629632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45975.678129629632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45975.678129629632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45975.678129629632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45975.678129629632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45975.678129629632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45975.678129629632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45975.678129629632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45975.678129629632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45975.678129629632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45975.678129629632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45975.678129629632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45975.678129629632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45975.678129629632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45975.678129629632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45975.678129629632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45975.678129629632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45975.678129629632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45975.678129629632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45975.678129629632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45975.678129629632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45975.678129629632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45975.678129629632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45975.678129629632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45975.678129629632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45975.678129629632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45975.678129629632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45975.678129629632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45975.678129629632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45975.678129629632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45975.678129629632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45975.678129629632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45975.678129629632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45975.678129629632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45975.678129629632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45975.678129629632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45975.678129629632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45975.678129629632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45975.678129629632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45975.678129629632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45975.678129629632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45975.678129629632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45975.678129629632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45975.678129629632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45975.678129629632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45975.678129629632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45975.678129629632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45975.678129629632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45975.678129629632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45975.678129629632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45975.678129629632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45975.678129629632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45975.678129629632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45975.678129629632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45975.678129629632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45975.678129629632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45975.678129629632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45975.678129629632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45975.678129629632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45975.678129629632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45975.678129629632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45975.678129629632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45975.678129629632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45975.678129629632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ref="G255:G318" ca="1" si="4">IFERROR(NOW()-F255,"-")</f>
        <v>45975.678129629632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45975.678129629632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45975.678129629632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45975.678129629632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45975.678129629632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45975.678129629632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45975.678129629632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45975.678129629632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45975.678129629632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45975.678129629632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45975.678129629632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45975.678129629632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45975.678129629632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45975.678129629632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45975.678129629632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45975.678129629632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45975.678129629632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45975.678129629632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45975.678129629632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45975.678129629632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45975.678129629632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45975.678129629632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45975.678129629632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45975.678129629632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45975.678129629632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45975.678129629632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45975.678129629632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45975.678129629632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45975.678129629632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45975.678129629632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45975.678129629632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45975.678129629632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45975.678129629632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45975.678129629632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45975.678129629632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45975.678129629632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45975.678129629632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45975.678129629632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45975.678129629632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45975.678129629632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45975.678129629632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45975.678129629632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45975.678129629632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45975.678129629632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45975.678129629632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45975.678129629632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45975.678129629632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45975.678129629632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45975.678129629632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45975.678129629632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45975.678129629632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45975.678129629632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45975.678129629632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45975.678129629632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45975.678129629632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45975.678129629632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45975.678129629632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45975.678129629632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45975.678129629632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45975.678129629632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45975.678129629632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45975.678129629632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45975.678129629632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45975.678129629632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ref="G319:G382" ca="1" si="5">IFERROR(NOW()-F319,"-")</f>
        <v>45975.678129629632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45975.678129629632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45975.678129629632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45975.678129629632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45975.678129629632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45975.678129629632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45975.678129629632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45975.678129629632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45975.678129629632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45975.678129629632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45975.678129629632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45975.678129629632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45975.678129629632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45975.678129629632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45975.678129629632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45975.678129629632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45975.678129629632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45975.678129629632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45975.678129629632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45975.678129629632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45975.678129629632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45975.678129629632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45975.678129629632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45975.678129629632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45975.678129629632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45975.678129629632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45975.678129629632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45975.678129629632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45975.678129629632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45975.678129629632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45975.678129629632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45975.678129629632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45975.678129629632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45975.678129629632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45975.678129629632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45975.678129629632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45975.678129629632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45975.678129629632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45975.678129629632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45975.678129629632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45975.678129629632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45975.678129629632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45975.678129629632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45975.678129629632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45975.678129629632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45975.678129629632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45975.678129629632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45975.678129629632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45975.678129629632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45975.678129629632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45975.678129629632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45975.678129629632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45975.678129629632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45975.678129629632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45975.678129629632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45975.678129629632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45975.678129629632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45975.678129629632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45975.678129629632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45975.678129629632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45975.678129629632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45975.678129629632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45975.678129629632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45975.678129629632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ref="G383:G446" ca="1" si="6">IFERROR(NOW()-F383,"-")</f>
        <v>45975.678129629632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45975.678129629632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45975.678129629632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45975.678129629632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45975.678129629632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45975.678129629632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45975.678129629632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45975.678129629632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45975.678129629632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45975.678129629632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45975.678129629632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45975.678129629632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45975.678129629632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45975.678129629632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45975.678129629632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45975.678129629632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45975.678129629632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45975.678129629632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45975.678129629632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45975.678129629632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45975.678129629632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45975.678129629632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45975.678129629632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45975.678129629632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45975.678129629632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45975.678129629632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45975.678129629632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45975.678129629632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45975.678129629632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45975.678129629632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45975.678129629632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45975.678129629632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45975.678129629632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45975.678129629632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45975.678129629632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45975.678129629632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45975.678129629632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45975.678129629632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45975.678129629632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45975.678129629632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45975.678129629632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45975.678129629632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45975.678129629632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45975.678129629632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45975.678129629632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45975.678129629632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45975.678129629632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45975.678129629632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45975.678129629632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45975.678129629632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45975.678129629632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45975.678129629632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45975.678129629632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45975.678129629632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45975.678129629632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45975.678129629632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45975.678129629632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45975.678129629632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45975.678129629632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45975.678129629632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45975.678129629632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45975.678129629632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45975.678129629632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45975.678129629632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ref="G447:G510" ca="1" si="7">IFERROR(NOW()-F447,"-")</f>
        <v>45975.678129629632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45975.678129629632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45975.678129629632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45975.678129629632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45975.678129629632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45975.678129629632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45975.678129629632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45975.678129629632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45975.678129629632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45975.678129629632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45975.678129629632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45975.678129629632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45975.678129629632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45975.678129629632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45975.678129629632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45975.678129629632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45975.678129629632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45975.678129629632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45975.678129629632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45975.678129629632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45975.678129629632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45975.678129629632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45975.678129629632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45975.678129629632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45975.678129629632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45975.678129629632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45975.678129629632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45975.678129629632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45975.678129629632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45975.678129629632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45975.678129629632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45975.678129629632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45975.678129629632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45975.678129629632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45975.678129629632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45975.678129629632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45975.678129629632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45975.678129629632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45975.678129629632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45975.678129629632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45975.678129629632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45975.678129629632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45975.678129629632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45975.678129629632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45975.678129629632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45975.678129629632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45975.678129629632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45975.678129629632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45975.678129629632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45975.678129629632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45975.678129629632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45975.678129629632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45975.678129629632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45975.678129629632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45975.678129629632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45975.678129629632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45975.678129629632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45975.678129629632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45975.678129629632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45975.678129629632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45975.678129629632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45975.678129629632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45975.678129629632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45975.678129629632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ref="G511:G574" ca="1" si="8">IFERROR(NOW()-F511,"-")</f>
        <v>45975.678129629632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45975.678129629632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45975.678129629632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45975.678129629632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45975.678129629632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45975.678129629632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45975.678129629632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45975.678129629632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45975.678129629632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45975.678129629632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45975.678129629632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45975.678129629632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45975.678129629632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45975.678129629632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45975.678129629632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45975.678129629632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45975.678129629632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45975.678129629632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45975.678129629632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45975.678129629632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45975.678129629632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45975.678129629632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45975.678129629632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45975.678129629632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45975.678129629632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45975.678129629632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45975.678129629632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45975.678129629632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45975.678129629632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45975.678129629632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45975.678129629632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45975.678129629632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45975.678129629632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45975.678129629632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45975.678129629632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45975.678129629632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45975.678129629632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45975.678129629632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45975.678129629632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45975.678129629632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45975.678129629632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45975.678129629632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45975.678129629632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45975.678129629632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45975.678129629632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45975.678129629632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45975.678129629632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45975.678129629632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45975.678129629632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45975.678129629632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45975.678129629632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45975.678129629632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45975.678129629632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45975.678129629632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45975.678129629632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45975.678129629632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45975.678129629632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45975.678129629632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45975.678129629632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45975.678129629632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45975.678129629632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45975.678129629632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45975.678129629632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45975.678129629632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ref="G575:G638" ca="1" si="9">IFERROR(NOW()-F575,"-")</f>
        <v>45975.678129629632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45975.678129629632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45975.678129629632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45975.678129629632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45975.678129629632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45975.678129629632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45975.678129629632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45975.678129629632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45975.678129629632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45975.678129629632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45975.678129629632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45975.678129629632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45975.678129629632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45975.678129629632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45975.678129629632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45975.678129629632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45975.678129629632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45975.678129629632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45975.678129629632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45975.678129629632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45975.678129629632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45975.678129629632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45975.678129629632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45975.678129629632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45975.678129629632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45975.678129629632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45975.678129629632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45975.678129629632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45975.678129629632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45975.678129629632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45975.678129629632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45975.678129629632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45975.678129629632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45975.678129629632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45975.678129629632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45975.678129629632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45975.678129629632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45975.678129629632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45975.678129629632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45975.678129629632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45975.678129629632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45975.678129629632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45975.678129629632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45975.678129629632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45975.678129629632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45975.678129629632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45975.678129629632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45975.678129629632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45975.678129629632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45975.678129629632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45975.678129629632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45975.678129629632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45975.678129629632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45975.678129629632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45975.678129629632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45975.678129629632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45975.678129629632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45975.678129629632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45975.678129629632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45975.678129629632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45975.678129629632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45975.678129629632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45975.678129629632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45975.678129629632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ref="G639:G702" ca="1" si="10">IFERROR(NOW()-F639,"-")</f>
        <v>45975.678129629632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45975.678129629632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45975.678129629632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45975.678129629632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45975.678129629632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45975.678129629632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45975.678129629632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45975.678129629632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45975.678129629632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45975.678129629632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45975.678129629632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45975.678129629632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45975.678129629632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45975.678129629632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45975.678129629632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45975.678129629632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45975.678129629632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45975.678129629632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45975.678129629632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45975.678129629632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45975.678129629632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45975.678129629632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45975.678129629632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45975.678129629632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45975.678129629632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45975.678129629632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45975.678129629632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45975.678129629632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45975.678129629632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45975.678129629632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45975.678129629632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45975.678129629632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45975.678129629632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45975.678129629632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45975.678129629632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45975.678129629632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45975.678129629632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45975.678129629632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45975.678129629632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45975.678129629632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45975.678129629632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45975.678129629632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45975.678129629632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45975.678129629632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45975.678129629632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45975.678129629632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45975.678129629632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45975.678129629632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45975.678129629632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45975.678129629632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45975.678129629632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45975.678129629632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45975.678129629632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45975.678129629632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45975.678129629632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45975.678129629632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45975.678129629632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45975.678129629632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45975.678129629632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45975.678129629632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45975.678129629632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45975.678129629632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45975.678129629632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45975.678129629632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ref="G703:G766" ca="1" si="11">IFERROR(NOW()-F703,"-")</f>
        <v>45975.678129629632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45975.678129629632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45975.678129629632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45975.678129629632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45975.678129629632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45975.678129629632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45975.678129629632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45975.678129629632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45975.678129629632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45975.678129629632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45975.678129629632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45975.678129629632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45975.678129629632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45975.678129629632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45975.678129629632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45975.678129629632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45975.678129629632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45975.678129629632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45975.678129629632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45975.678129629632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45975.678129629632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45975.678129629632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45975.678129629632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45975.678129629632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45975.678129629632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45975.678129629632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45975.678129629632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45975.678129629632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45975.678129629632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45975.678129629632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45975.678129629632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45975.678129629632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45975.678129629632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45975.678129629632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45975.678129629632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45975.678129629632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45975.678129629632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45975.678129629632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45975.678129629632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45975.678129629632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45975.678129629632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45975.678129629632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45975.678129629632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45975.678129629632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45975.678129629632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45975.678129629632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45975.678129629632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45975.678129629632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45975.678129629632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45975.678129629632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45975.678129629632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45975.678129629632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45975.678129629632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45975.678129629632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45975.678129629632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45975.678129629632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45975.678129629632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45975.678129629632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45975.678129629632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45975.678129629632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45975.678129629632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45975.678129629632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45975.678129629632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45975.678129629632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ref="G767:G830" ca="1" si="12">IFERROR(NOW()-F767,"-")</f>
        <v>45975.678129629632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45975.678129629632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45975.678129629632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45975.678129629632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45975.678129629632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45975.678129629632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45975.678129629632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45975.678129629632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45975.678129629632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45975.678129629632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45975.678129629632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45975.678129629632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45975.678129629632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45975.678129629632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45975.678129629632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45975.678129629632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45975.678129629632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45975.678129629632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45975.678129629632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45975.678129629632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45975.678129629632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45975.678129629632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45975.678129629632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45975.678129629632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45975.678129629632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45975.678129629632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45975.678129629632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45975.678129629632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45975.678129629632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45975.678129629632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45975.678129629632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45975.678129629632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45975.678129629632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45975.678129629632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45975.678129629632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45975.678129629632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45975.678129629632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45975.678129629632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45975.678129629632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45975.678129629632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45975.678129629632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45975.678129629632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45975.678129629632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45975.678129629632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45975.678129629632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45975.678129629632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45975.678129629632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45975.678129629632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45975.678129629632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45975.678129629632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45975.678129629632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45975.678129629632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45975.678129629632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45975.678129629632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45975.678129629632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45975.678129629632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45975.678129629632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45975.678129629632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45975.678129629632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45975.678129629632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45975.678129629632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45975.678129629632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45975.678129629632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45975.678129629632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ref="G831:G894" ca="1" si="13">IFERROR(NOW()-F831,"-")</f>
        <v>45975.678129629632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45975.678129629632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45975.678129629632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45975.678129629632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45975.678129629632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45975.678129629632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45975.678129629632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45975.678129629632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45975.678129629632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45975.678129629632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45975.678129629632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45975.678129629632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45975.678129629632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45975.678129629632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45975.678129629632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45975.678129629632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45975.678129629632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45975.678129629632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45975.678129629632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45975.678129629632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45975.678129629632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45975.678129629632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45975.678129629632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45975.678129629632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45975.678129629632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45975.678129629632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45975.678129629632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45975.678129629632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45975.678129629632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45975.678129629632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45975.678129629632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45975.678129629632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45975.678129629632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45975.678129629632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45975.678129629632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45975.678129629632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45975.678129629632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45975.678129629632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45975.678129629632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45975.678129629632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45975.678129629632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45975.678129629632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45975.678129629632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45975.678129629632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45975.678129629632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45975.678129629632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45975.678129629632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45975.678129629632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45975.678129629632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45975.678129629632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45975.678129629632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45975.678129629632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45975.678129629632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45975.678129629632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45975.678129629632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45975.678129629632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45975.678129629632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45975.678129629632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45975.678129629632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45975.678129629632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45975.678129629632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45975.678129629632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45975.678129629632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45975.678129629632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ref="G895:G958" ca="1" si="14">IFERROR(NOW()-F895,"-")</f>
        <v>45975.678129629632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45975.678129629632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45975.678129629632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45975.678129629632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45975.678129629632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45975.678129629632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45975.678129629632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45975.678129629632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45975.678129629632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45975.678129629632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45975.678129629632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45975.678129629632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45975.678129629632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45975.678129629632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45975.678129629632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45975.678129629632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45975.678129629632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45975.678129629632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45975.678129629632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45975.678129629632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45975.678129629632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45975.678129629632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45975.678129629632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45975.678129629632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45975.678129629632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45975.678129629632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45975.678129629632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45975.678129629632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45975.678129629632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45975.678129629632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45975.678129629632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45975.678129629632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45975.678129629632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45975.678129629632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45975.678129629632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45975.678129629632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45975.678129629632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45975.678129629632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45975.678129629632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45975.678129629632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45975.678129629632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45975.678129629632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45975.678129629632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45975.678129629632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45975.678129629632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45975.678129629632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45975.678129629632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45975.678129629632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45975.678129629632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45975.678129629632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45975.678129629632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45975.678129629632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45975.678129629632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45975.678129629632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45975.678129629632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45975.678129629632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45975.678129629632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45975.678129629632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45975.678129629632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45975.678129629632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45975.678129629632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45975.678129629632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45975.678129629632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45975.678129629632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ref="G959:G1022" ca="1" si="15">IFERROR(NOW()-F959,"-")</f>
        <v>45975.678129629632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45975.678129629632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45975.678129629632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45975.678129629632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45975.678129629632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45975.678129629632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45975.678129629632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45975.678129629632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45975.678129629632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45975.678129629632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45975.678129629632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45975.678129629632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45975.678129629632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45975.678129629632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45975.678129629632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45975.678129629632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45975.678129629632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45975.678129629632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45975.678129629632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45975.678129629632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45975.678129629632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45975.678129629632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45975.678129629632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45975.678129629632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45975.678129629632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45975.678129629632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45975.678129629632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45975.678129629632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45975.678129629632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45975.678129629632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45975.678129629632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45975.678129629632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45975.678129629632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45975.678129629632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45975.678129629632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45975.678129629632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45975.678129629632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45975.678129629632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45975.678129629632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45975.678129629632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45975.678129629632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45975.678129629632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45975.678129629632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45975.678129629632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45975.678129629632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45975.678129629632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45975.678129629632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45975.678129629632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45975.678129629632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45975.678129629632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45975.678129629632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45975.678129629632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45975.678129629632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45975.678129629632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45975.678129629632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45975.678129629632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45975.678129629632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45975.678129629632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45975.678129629632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45975.678129629632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45975.678129629632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45975.678129629632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45975.678129629632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45975.678129629632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ref="G1023:G1037" ca="1" si="16">IFERROR(NOW()-F1023,"-")</f>
        <v>45975.678129629632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45975.678129629632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45975.678129629632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45975.678129629632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45975.678129629632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45975.678129629632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45975.678129629632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45975.678129629632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45975.678129629632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45975.678129629632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45975.678129629632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45975.678129629632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45975.678129629632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45975.678129629632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45975.678129629632</v>
      </c>
      <c r="H1037" s="22"/>
      <c r="I1037" s="19" t="str">
        <f>IFERROR(VLOOKUP(D1037,DB!A:F,6,0),"")</f>
        <v/>
      </c>
      <c r="J1037" s="18" t="str">
        <f>IFERROR(VLOOKUP(D1037,DB!A:G,7,0),"")</f>
        <v/>
      </c>
      <c r="K1037" s="45"/>
      <c r="L1037" s="23" t="str">
        <f>IFERROR(VLOOKUP(D1037,DB!A:I,9,0),"")</f>
        <v/>
      </c>
    </row>
  </sheetData>
  <dataValidations count="2">
    <dataValidation allowBlank="1" showInputMessage="1" showErrorMessage="1" sqref="E1" xr:uid="{5914219A-CB83-432D-936A-CC0CB6F3982A}"/>
    <dataValidation type="list" allowBlank="1" showInputMessage="1" showErrorMessage="1" sqref="E2:E10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272.19741203703597</v>
      </c>
      <c r="H2" s="96">
        <v>45703.474768518521</v>
      </c>
      <c r="I2" s="96" t="str">
        <f>IFERROR(VLOOKUP(D2,DB!A:F,6,0),"")</f>
        <v>SCECO</v>
      </c>
      <c r="J2" s="96" t="str">
        <f>IFERROR(VLOOKUP(D2,DB!A:G,7,0),"")</f>
        <v>Dead</v>
      </c>
      <c r="K2" s="98" t="s">
        <v>39110</v>
      </c>
      <c r="L2" s="92" t="str">
        <f>IFERROR(VLOOKUP(D2,DB!A:I,9,0),"")</f>
        <v>Latis</v>
      </c>
    </row>
    <row r="3" spans="1:16" ht="15" customHeight="1">
      <c r="A3" s="158" t="s">
        <v>39111</v>
      </c>
      <c r="B3" s="135" t="str">
        <f>IFERROR(VLOOKUP(D3,DB!A:K,11,0),"")</f>
        <v>R4</v>
      </c>
      <c r="C3" s="94">
        <v>1</v>
      </c>
      <c r="D3" s="92" t="s">
        <v>37621</v>
      </c>
      <c r="E3" s="95" t="s">
        <v>39021</v>
      </c>
      <c r="F3" s="157">
        <v>45975.650625000002</v>
      </c>
      <c r="G3" s="97">
        <f ca="1">IFERROR(NOW()-F3,"")</f>
        <v>2.7504629630129784E-2</v>
      </c>
      <c r="H3" s="96">
        <v>45975.605856481481</v>
      </c>
      <c r="I3" s="135" t="str">
        <f>IFERROR(VLOOKUP(D3,DB!A:F,6,0),"")</f>
        <v>SCECO</v>
      </c>
      <c r="J3" s="135" t="str">
        <f>IFERROR(VLOOKUP(D3,DB!A:G,7,0),"")</f>
        <v>Dead</v>
      </c>
      <c r="K3" s="98" t="s">
        <v>39112</v>
      </c>
      <c r="L3" s="92" t="str">
        <f>IFERROR(VLOOKUP(D3,DB!A:I,9,0),"")</f>
        <v>Latis</v>
      </c>
    </row>
    <row r="4" spans="1:16" ht="15" customHeight="1">
      <c r="A4" s="135"/>
      <c r="B4" s="135" t="str">
        <f>IFERROR(VLOOKUP(D4,DB!A:K,11,0),"")</f>
        <v/>
      </c>
      <c r="C4" s="94"/>
      <c r="D4" s="92"/>
      <c r="E4" s="95"/>
      <c r="F4" s="96"/>
      <c r="G4" s="97">
        <f ca="1">IFERROR(NOW()-F4,"")</f>
        <v>45975.678129629632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45975.678129629632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45975.678129629632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45975.678129629632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45975.678129629632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45975.678129629632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45975.678129629632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45975.678129629632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45975.678129629632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45975.678129629632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45975.678129629632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45975.678129629632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45975.678129629632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45975.678129629632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45975.678129629632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45975.678129629632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45975.678129629632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45975.678129629632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45975.678129629632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45975.678129629632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45975.678129629632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45975.678129629632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45975.678129629632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45975.678129629632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45975.678129629632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45975.678129629632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45975.678129629632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45975.678129629632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45975.678129629632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45975.678129629632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45975.678129629632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45975.678129629632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45975.678129629632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45975.678129629632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45975.678129629632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45975.678129629632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45975.678129629632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45975.678129629632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45975.678129629632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45975.678129629632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45975.678129629632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45975.678129629632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45975.678129629632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45975.678129629632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45975.678129629632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45975.678129629632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45975.678129629632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45975.678129629632</v>
      </c>
      <c r="H51" s="96"/>
      <c r="I51" s="135" t="str">
        <f>IFERROR(VLOOKUP(D51,DB!A:F,6,0),"")</f>
        <v/>
      </c>
      <c r="J51" s="135" t="str">
        <f>IFERROR(VLOOKUP(D51,DB!A:G,7,0),"")</f>
        <v/>
      </c>
      <c r="K51" s="98"/>
      <c r="L51" s="92" t="str">
        <f>IFERROR(VLOOKUP(D51,DB!A:I,9,0),"")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8"/>
  <sheetViews>
    <sheetView tabSelected="1" workbookViewId="0">
      <selection activeCell="D12" sqref="D12"/>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83.846069444443856</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49.489252314815531</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 ca="1" si="1">IFERROR(NOW()-F4,"")</f>
        <v>27.017018518519762</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tr">
        <f>IFERROR(VLOOKUP(D6,DB!A:K,11,0),"")</f>
        <v>R5</v>
      </c>
      <c r="C6" s="124">
        <v>1</v>
      </c>
      <c r="D6" s="124" t="s">
        <v>34999</v>
      </c>
      <c r="E6" s="124" t="s">
        <v>39021</v>
      </c>
      <c r="F6" s="156">
        <v>45975.640729166669</v>
      </c>
      <c r="G6" s="126">
        <f t="shared" ref="G6:G61" ca="1" si="2">IFERROR(NOW()-F6,"")</f>
        <v>3.7400462962978054E-2</v>
      </c>
      <c r="H6" s="125">
        <v>45975.629351851851</v>
      </c>
      <c r="I6" s="124" t="str">
        <f>IFERROR(VLOOKUP(D6,DB!A:F,6,0),"")</f>
        <v>SCECO</v>
      </c>
      <c r="J6" s="124" t="str">
        <f>IFERROR(VLOOKUP(D6,DB!A:G,7,0),"")</f>
        <v>Vandalized</v>
      </c>
      <c r="K6" s="124" t="s">
        <v>39122</v>
      </c>
      <c r="L6" s="124" t="str">
        <f>IFERROR(VLOOKUP(D6,DB!A:I,9,0),"")</f>
        <v>Latis</v>
      </c>
    </row>
    <row r="7" spans="1:13">
      <c r="A7" s="124" t="s">
        <v>39123</v>
      </c>
      <c r="B7" s="124" t="str">
        <f>IFERROR(VLOOKUP(D7,DB!A:K,11,0),"")</f>
        <v>R5</v>
      </c>
      <c r="C7" s="124">
        <v>2</v>
      </c>
      <c r="D7" s="124" t="s">
        <v>38310</v>
      </c>
      <c r="E7" s="124" t="s">
        <v>39021</v>
      </c>
      <c r="F7" s="156">
        <v>45975.644548611112</v>
      </c>
      <c r="G7" s="126">
        <f ca="1">IFERROR(NOW()-F7,"")</f>
        <v>3.3581018520635553E-2</v>
      </c>
      <c r="H7" s="125">
        <v>45975.633402777778</v>
      </c>
      <c r="I7" s="124" t="str">
        <f>IFERROR(VLOOKUP(D7,DB!A:F,6,0),"")</f>
        <v>SCECO</v>
      </c>
      <c r="J7" s="124" t="str">
        <f>IFERROR(VLOOKUP(D7,DB!A:G,7,0),"")</f>
        <v>No BB Shifted</v>
      </c>
      <c r="K7" s="124" t="s">
        <v>39124</v>
      </c>
      <c r="L7" s="124" t="str">
        <f>IFERROR(VLOOKUP(D7,DB!A:I,9,0),"")</f>
        <v>Latis</v>
      </c>
    </row>
    <row r="8" spans="1:13">
      <c r="A8" s="124" t="s">
        <v>39125</v>
      </c>
      <c r="B8" s="124" t="str">
        <f>IFERROR(VLOOKUP(D8,DB!A:K,11,0),"")</f>
        <v>R5</v>
      </c>
      <c r="C8" s="124">
        <v>1</v>
      </c>
      <c r="D8" s="124" t="s">
        <v>33130</v>
      </c>
      <c r="E8" s="124" t="s">
        <v>39100</v>
      </c>
      <c r="F8" s="124"/>
      <c r="G8" s="126">
        <f t="shared" ca="1" si="2"/>
        <v>45975.678129629632</v>
      </c>
      <c r="H8" s="125">
        <v>45975.641134259262</v>
      </c>
      <c r="I8" s="124" t="str">
        <f>IFERROR(VLOOKUP(D8,DB!A:F,6,0),"")</f>
        <v>SCECO</v>
      </c>
      <c r="J8" s="124" t="str">
        <f>IFERROR(VLOOKUP(D8,DB!A:G,7,0),"")</f>
        <v>Good</v>
      </c>
      <c r="K8" s="124" t="s">
        <v>39126</v>
      </c>
      <c r="L8" s="124" t="str">
        <f>IFERROR(VLOOKUP(D8,DB!A:I,9,0),"")</f>
        <v>Latis</v>
      </c>
    </row>
    <row r="9" spans="1:13">
      <c r="A9" s="124" t="s">
        <v>39127</v>
      </c>
      <c r="B9" s="124" t="str">
        <f>IFERROR(VLOOKUP(D9,DB!A:K,11,0),"")</f>
        <v>R5</v>
      </c>
      <c r="C9" s="124">
        <v>1</v>
      </c>
      <c r="D9" s="124" t="s">
        <v>34351</v>
      </c>
      <c r="E9" s="124" t="s">
        <v>39021</v>
      </c>
      <c r="F9" s="156">
        <v>45975.663761574076</v>
      </c>
      <c r="G9" s="126">
        <f t="shared" ca="1" si="2"/>
        <v>1.4368055555678438E-2</v>
      </c>
      <c r="H9" s="125">
        <v>45975.658229166664</v>
      </c>
      <c r="I9" s="124" t="str">
        <f>IFERROR(VLOOKUP(D9,DB!A:F,6,0),"")</f>
        <v>SCECO</v>
      </c>
      <c r="J9" s="124" t="str">
        <f>IFERROR(VLOOKUP(D9,DB!A:G,7,0),"")</f>
        <v>Vandalized</v>
      </c>
      <c r="K9" s="124" t="s">
        <v>39122</v>
      </c>
      <c r="L9" s="124" t="str">
        <f>IFERROR(VLOOKUP(D9,DB!A:I,9,0),"")</f>
        <v>Latis</v>
      </c>
    </row>
    <row r="10" spans="1:13">
      <c r="A10" s="124"/>
      <c r="B10" s="124" t="str">
        <f>IFERROR(VLOOKUP(D10,DB!A:K,11,0),"")</f>
        <v/>
      </c>
      <c r="C10" s="124"/>
      <c r="D10"/>
      <c r="E10" s="124"/>
      <c r="F10" s="124"/>
      <c r="G10" s="126">
        <f t="shared" ca="1" si="2"/>
        <v>45975.678129629632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45975.678129629632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45975.678129629632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45975.678129629632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45975.678129629632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45975.678129629632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45975.678129629632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45975.678129629632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45975.678129629632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45975.678129629632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45975.678129629632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45975.678129629632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45975.678129629632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45975.678129629632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45975.678129629632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45975.678129629632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45975.678129629632</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45975.678129629632</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45975.678129629632</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45975.678129629632</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45975.678129629632</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45975.678129629632</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45975.678129629632</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45975.678129629632</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45975.678129629632</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45975.678129629632</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45975.678129629632</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45975.678129629632</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45975.678129629632</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45975.678129629632</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45975.678129629632</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45975.678129629632</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45975.678129629632</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45975.678129629632</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45975.678129629632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45975.678129629632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45975.678129629632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45975.678129629632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45975.678129629632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45975.678129629632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45975.678129629632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45975.678129629632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45975.678129629632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45975.678129629632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45975.678129629632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45975.678129629632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45975.678129629632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2"/>
        <v>45975.678129629632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2"/>
        <v>45975.678129629632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2"/>
        <v>45975.678129629632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2"/>
        <v>45975.678129629632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45975.678129629632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ref="G62:G125" ca="1" si="3">IFERROR(NOW()-F62,"")</f>
        <v>45975.678129629632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45975.678129629632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45975.678129629632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45975.678129629632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45975.678129629632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45975.678129629632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45975.678129629632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45975.678129629632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45975.678129629632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45975.678129629632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45975.678129629632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45975.678129629632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45975.678129629632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45975.678129629632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45975.678129629632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45975.678129629632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45975.678129629632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45975.678129629632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45975.678129629632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45975.678129629632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45975.678129629632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45975.678129629632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45975.678129629632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45975.678129629632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45975.678129629632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45975.678129629632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45975.678129629632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45975.678129629632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45975.678129629632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45975.678129629632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45975.678129629632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45975.678129629632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45975.678129629632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45975.678129629632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45975.678129629632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45975.678129629632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45975.678129629632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45975.678129629632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45975.678129629632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45975.678129629632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45975.678129629632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45975.678129629632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45975.678129629632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45975.678129629632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45975.678129629632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45975.678129629632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45975.678129629632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45975.678129629632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45975.678129629632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45975.678129629632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45975.678129629632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45975.678129629632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45975.678129629632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45975.678129629632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45975.678129629632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45975.678129629632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45975.678129629632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45975.678129629632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45975.678129629632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45975.678129629632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45975.678129629632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45975.678129629632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45975.678129629632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45975.678129629632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ref="G126:G189" ca="1" si="4">IFERROR(NOW()-F126,"")</f>
        <v>45975.678129629632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45975.678129629632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45975.678129629632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45975.678129629632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45975.678129629632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45975.678129629632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45975.678129629632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45975.678129629632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45975.678129629632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45975.678129629632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45975.678129629632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45975.678129629632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45975.678129629632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45975.678129629632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45975.678129629632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45975.678129629632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45975.678129629632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45975.678129629632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45975.678129629632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45975.678129629632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45975.678129629632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45975.678129629632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45975.678129629632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45975.678129629632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45975.678129629632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45975.678129629632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45975.678129629632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45975.678129629632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45975.678129629632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45975.678129629632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45975.678129629632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45975.678129629632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45975.678129629632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45975.678129629632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45975.678129629632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45975.678129629632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45975.678129629632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45975.678129629632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45975.678129629632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45975.678129629632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45975.678129629632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45975.678129629632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45975.678129629632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45975.678129629632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45975.678129629632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45975.678129629632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45975.678129629632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45975.678129629632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45975.678129629632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45975.678129629632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45975.678129629632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45975.678129629632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45975.678129629632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45975.678129629632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45975.678129629632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45975.678129629632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45975.678129629632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45975.678129629632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45975.678129629632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45975.678129629632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45975.678129629632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45975.678129629632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45975.678129629632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45975.678129629632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ref="G190:G253" ca="1" si="5">IFERROR(NOW()-F190,"")</f>
        <v>45975.678129629632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45975.678129629632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45975.678129629632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45975.678129629632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45975.678129629632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45975.678129629632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45975.678129629632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45975.678129629632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45975.678129629632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45975.678129629632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45975.678129629632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45975.678129629632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45975.678129629632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45975.678129629632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45975.678129629632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45975.678129629632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45975.678129629632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45975.678129629632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45975.678129629632</v>
      </c>
      <c r="H208" s="124"/>
      <c r="I208" s="124" t="str">
        <f>IFERROR(VLOOKUP(D208,DB!A:F,6,0),"")</f>
        <v/>
      </c>
      <c r="J208" s="124" t="str">
        <f>IFERROR(VLOOKUP(D208,DB!A:G,7,0),"")</f>
        <v/>
      </c>
      <c r="K208" s="124"/>
      <c r="L208" s="124" t="str">
        <f>IFERROR(VLOOKUP(D208,DB!A:I,9,0),"")</f>
        <v/>
      </c>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sheetData>
  <dataValidations count="2">
    <dataValidation allowBlank="1" showInputMessage="1" showErrorMessage="1" sqref="E1" xr:uid="{920C6338-E771-4DAE-8C89-92A9093EA4DE}"/>
    <dataValidation type="list" allowBlank="1" showInputMessage="1" showErrorMessage="1" sqref="E2:E2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8"/>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39128</v>
      </c>
      <c r="B2" s="141" t="str">
        <f>IFERROR(VLOOKUP(D2,DB!A:K,11,0),"")</f>
        <v>R6</v>
      </c>
      <c r="C2" s="142">
        <v>2</v>
      </c>
      <c r="D2" s="141" t="s">
        <v>38968</v>
      </c>
      <c r="E2" s="124" t="s">
        <v>39021</v>
      </c>
      <c r="F2" s="143">
        <v>45975.595775462964</v>
      </c>
      <c r="G2" s="105">
        <f t="shared" ref="G2:G30" ca="1" si="0">IFERROR(NOW()-F2,"-")</f>
        <v>8.235416666866513E-2</v>
      </c>
      <c r="H2" s="143">
        <v>45975.406701388885</v>
      </c>
      <c r="I2" s="141" t="str">
        <f>IFERROR(VLOOKUP(D2,DB!A:F,6,0),"")</f>
        <v>Generator-SG</v>
      </c>
      <c r="J2" s="141" t="str">
        <f>IFERROR(VLOOKUP(D2,DB!A:G,7,0),"")</f>
        <v>Vandalized</v>
      </c>
      <c r="K2" s="144" t="s">
        <v>39129</v>
      </c>
      <c r="L2" s="145" t="str">
        <f>IFERROR(VLOOKUP(D2,DB!A:I,9,0),"")</f>
        <v>Latis</v>
      </c>
    </row>
    <row r="3" spans="1:16382" ht="31.5" customHeight="1">
      <c r="A3" s="140" t="s">
        <v>39130</v>
      </c>
      <c r="B3" s="141" t="str">
        <f>IFERROR(VLOOKUP(D3,DB!A:K,11,0),"")</f>
        <v>R6</v>
      </c>
      <c r="C3" s="142">
        <v>3</v>
      </c>
      <c r="D3" s="141" t="s">
        <v>34828</v>
      </c>
      <c r="E3" s="124" t="s">
        <v>39021</v>
      </c>
      <c r="F3" s="143">
        <v>45975.624467592592</v>
      </c>
      <c r="G3" s="105">
        <f t="shared" ca="1" si="0"/>
        <v>5.3662037040339783E-2</v>
      </c>
      <c r="H3" s="143">
        <v>45975.614120370374</v>
      </c>
      <c r="I3" s="141" t="str">
        <f>IFERROR(VLOOKUP(D3,DB!A:F,6,0),"")</f>
        <v>Generator-SG</v>
      </c>
      <c r="J3" s="141" t="str">
        <f>IFERROR(VLOOKUP(D3,DB!A:G,7,0),"")</f>
        <v>Vandalized</v>
      </c>
      <c r="K3" s="144" t="s">
        <v>39131</v>
      </c>
      <c r="L3" s="145" t="str">
        <f>IFERROR(VLOOKUP(D3,DB!A:I,9,0),"")</f>
        <v>Latis</v>
      </c>
    </row>
    <row r="4" spans="1:16382" ht="31.5" customHeight="1">
      <c r="A4" s="140"/>
      <c r="B4" s="141" t="str">
        <f>IFERROR(VLOOKUP(D4,DB!A:K,11,0),"")</f>
        <v/>
      </c>
      <c r="C4" s="142"/>
      <c r="D4" s="141"/>
      <c r="E4" s="124"/>
      <c r="F4" s="143"/>
      <c r="G4" s="105">
        <f t="shared" ca="1" si="0"/>
        <v>45975.678129629632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45975.678129629632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45975.678129629632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45975.678129629632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45975.678129629632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45975.678129629632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45975.678129629632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45975.678129629632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45975.678129629632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45975.678129629632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45975.678129629632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45975.678129629632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45975.678129629632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45975.678129629632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45975.678129629632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45975.678129629632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45975.678129629632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45975.678129629632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45975.678129629632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45975.678129629632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45975.678129629632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45975.678129629632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45975.678129629632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45975.678129629632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45975.678129629632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45975.678129629632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45975.678129629632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ref="G31:G94" ca="1" si="1">IFERROR(NOW()-F31,"-")</f>
        <v>45975.678129629632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45975.678129629632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45975.678129629632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45975.678129629632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45975.678129629632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45975.678129629632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45975.678129629632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45975.678129629632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45975.678129629632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45975.678129629632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45975.678129629632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45975.678129629632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45975.678129629632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45975.678129629632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45975.678129629632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45975.678129629632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45975.678129629632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45975.678129629632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45975.678129629632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45975.678129629632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45975.678129629632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45975.678129629632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45975.678129629632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45975.678129629632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45975.678129629632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45975.678129629632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45975.678129629632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45975.678129629632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45975.678129629632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45975.678129629632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45975.678129629632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45975.678129629632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45975.678129629632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45975.678129629632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45975.678129629632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45975.678129629632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45975.678129629632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45975.678129629632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45975.678129629632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45975.678129629632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45975.678129629632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45975.678129629632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45975.678129629632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45975.678129629632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45975.678129629632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45975.678129629632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45975.678129629632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45975.678129629632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45975.678129629632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45975.678129629632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45975.678129629632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45975.678129629632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45975.678129629632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45975.678129629632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45975.678129629632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45975.678129629632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45975.678129629632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45975.678129629632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45975.678129629632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45975.678129629632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45975.678129629632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45975.678129629632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45975.678129629632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45975.678129629632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ref="G95:G128" ca="1" si="2">IFERROR(NOW()-F95,"-")</f>
        <v>45975.678129629632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45975.678129629632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45975.678129629632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45975.678129629632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45975.678129629632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45975.678129629632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45975.678129629632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45975.678129629632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45975.678129629632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45975.678129629632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45975.678129629632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45975.678129629632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45975.678129629632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45975.678129629632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45975.678129629632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45975.678129629632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45975.678129629632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45975.678129629632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45975.678129629632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45975.678129629632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45975.678129629632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45975.678129629632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45975.678129629632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45975.678129629632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45975.678129629632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45975.678129629632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45975.678129629632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45975.678129629632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45975.678129629632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45975.678129629632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45975.678129629632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45975.678129629632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45975.678129629632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45975.678129629632</v>
      </c>
      <c r="H128" s="143"/>
      <c r="I128" s="141" t="str">
        <f>IFERROR(VLOOKUP(D128,DB!A:F,6,0),"")</f>
        <v/>
      </c>
      <c r="J128" s="141" t="str">
        <f>IFERROR(VLOOKUP(D128,DB!A:G,7,0),"")</f>
        <v/>
      </c>
      <c r="K128" s="144"/>
      <c r="L128" s="145" t="str">
        <f>IFERROR(VLOOKUP(D128,DB!A:I,9,0),"")</f>
        <v/>
      </c>
    </row>
  </sheetData>
  <dataValidations count="2">
    <dataValidation allowBlank="1" showInputMessage="1" showErrorMessage="1" sqref="E1" xr:uid="{9E1BC488-8814-4F8A-8DBE-742B3278AB71}"/>
    <dataValidation type="list" allowBlank="1" showInputMessage="1" showErrorMessage="1" sqref="E2:E12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2025-11-14T13:17:57Z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